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o_m\Desktop\"/>
    </mc:Choice>
  </mc:AlternateContent>
  <xr:revisionPtr revIDLastSave="0" documentId="13_ncr:1_{380084AD-584C-4E63-BC36-0A5E8825C4B8}" xr6:coauthVersionLast="47" xr6:coauthVersionMax="47" xr10:uidLastSave="{00000000-0000-0000-0000-000000000000}"/>
  <bookViews>
    <workbookView xWindow="-110" yWindow="-110" windowWidth="25820" windowHeight="15500" activeTab="4" xr2:uid="{58DC76E9-0E6C-4035-AA72-9929A9B4DE4B}"/>
  </bookViews>
  <sheets>
    <sheet name="2021级女生" sheetId="1" r:id="rId1"/>
    <sheet name="2022级女生" sheetId="4" r:id="rId2"/>
    <sheet name="2023级女生" sheetId="5" r:id="rId3"/>
    <sheet name="23级男生" sheetId="7" r:id="rId4"/>
    <sheet name="22级男生" sheetId="10" r:id="rId5"/>
    <sheet name="21级男生" sheetId="9" r:id="rId6"/>
  </sheets>
  <externalReferences>
    <externalReference r:id="rId7"/>
    <externalReference r:id="rId8"/>
    <externalReference r:id="rId9"/>
  </externalReferences>
  <definedNames>
    <definedName name="_xlnm._FilterDatabase" localSheetId="3" hidden="1">'23级男生'!$A$2:$F$81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0" l="1"/>
  <c r="G3" i="10"/>
  <c r="H3" i="10"/>
  <c r="I3" i="10"/>
  <c r="J3" i="10"/>
  <c r="M3" i="10"/>
  <c r="F4" i="10"/>
  <c r="G4" i="10"/>
  <c r="H4" i="10"/>
  <c r="I4" i="10"/>
  <c r="J4" i="10"/>
  <c r="M4" i="10"/>
  <c r="N4" i="10" s="1"/>
  <c r="F5" i="10"/>
  <c r="G5" i="10"/>
  <c r="H5" i="10"/>
  <c r="I5" i="10"/>
  <c r="J5" i="10"/>
  <c r="M5" i="10"/>
  <c r="F6" i="10"/>
  <c r="G6" i="10"/>
  <c r="H6" i="10"/>
  <c r="I6" i="10"/>
  <c r="J6" i="10"/>
  <c r="M6" i="10"/>
  <c r="N6" i="10" s="1"/>
  <c r="F7" i="10"/>
  <c r="G7" i="10"/>
  <c r="H7" i="10"/>
  <c r="I7" i="10"/>
  <c r="J7" i="10"/>
  <c r="M7" i="10"/>
  <c r="N7" i="10" s="1"/>
  <c r="F8" i="10"/>
  <c r="G8" i="10"/>
  <c r="H8" i="10"/>
  <c r="I8" i="10"/>
  <c r="J8" i="10"/>
  <c r="M8" i="10"/>
  <c r="F9" i="10"/>
  <c r="G9" i="10"/>
  <c r="H9" i="10"/>
  <c r="I9" i="10"/>
  <c r="J9" i="10"/>
  <c r="M9" i="10"/>
  <c r="N9" i="10" s="1"/>
  <c r="F10" i="10"/>
  <c r="G10" i="10"/>
  <c r="H10" i="10"/>
  <c r="I10" i="10"/>
  <c r="J10" i="10"/>
  <c r="M10" i="10"/>
  <c r="N10" i="10" s="1"/>
  <c r="F11" i="10"/>
  <c r="G11" i="10"/>
  <c r="H11" i="10"/>
  <c r="I11" i="10"/>
  <c r="J11" i="10"/>
  <c r="M11" i="10"/>
  <c r="F12" i="10"/>
  <c r="G12" i="10"/>
  <c r="H12" i="10"/>
  <c r="I12" i="10"/>
  <c r="J12" i="10"/>
  <c r="M12" i="10"/>
  <c r="N12" i="10" s="1"/>
  <c r="F13" i="10"/>
  <c r="G13" i="10"/>
  <c r="H13" i="10"/>
  <c r="I13" i="10"/>
  <c r="J13" i="10"/>
  <c r="M13" i="10"/>
  <c r="F14" i="10"/>
  <c r="G14" i="10"/>
  <c r="H14" i="10"/>
  <c r="I14" i="10"/>
  <c r="J14" i="10"/>
  <c r="M14" i="10"/>
  <c r="N14" i="10" s="1"/>
  <c r="F15" i="10"/>
  <c r="G15" i="10"/>
  <c r="H15" i="10"/>
  <c r="I15" i="10"/>
  <c r="J15" i="10"/>
  <c r="M15" i="10"/>
  <c r="N15" i="10" s="1"/>
  <c r="F16" i="10"/>
  <c r="G16" i="10"/>
  <c r="H16" i="10"/>
  <c r="I16" i="10"/>
  <c r="J16" i="10"/>
  <c r="M16" i="10"/>
  <c r="F17" i="10"/>
  <c r="G17" i="10"/>
  <c r="H17" i="10"/>
  <c r="I17" i="10"/>
  <c r="J17" i="10"/>
  <c r="M17" i="10"/>
  <c r="F18" i="10"/>
  <c r="G18" i="10"/>
  <c r="H18" i="10"/>
  <c r="I18" i="10"/>
  <c r="J18" i="10"/>
  <c r="M18" i="10"/>
  <c r="N18" i="10" s="1"/>
  <c r="F19" i="10"/>
  <c r="G19" i="10"/>
  <c r="H19" i="10"/>
  <c r="I19" i="10"/>
  <c r="J19" i="10"/>
  <c r="M19" i="10"/>
  <c r="F20" i="10"/>
  <c r="G20" i="10"/>
  <c r="H20" i="10"/>
  <c r="I20" i="10"/>
  <c r="J20" i="10"/>
  <c r="M20" i="10"/>
  <c r="N20" i="10" s="1"/>
  <c r="F21" i="10"/>
  <c r="G21" i="10"/>
  <c r="H21" i="10"/>
  <c r="I21" i="10"/>
  <c r="J21" i="10"/>
  <c r="M21" i="10"/>
  <c r="F22" i="10"/>
  <c r="G22" i="10"/>
  <c r="H22" i="10"/>
  <c r="I22" i="10"/>
  <c r="J22" i="10"/>
  <c r="M22" i="10"/>
  <c r="N22" i="10" s="1"/>
  <c r="F23" i="10"/>
  <c r="G23" i="10"/>
  <c r="H23" i="10"/>
  <c r="I23" i="10"/>
  <c r="J23" i="10"/>
  <c r="M23" i="10"/>
  <c r="N23" i="10" s="1"/>
  <c r="F24" i="10"/>
  <c r="G24" i="10"/>
  <c r="H24" i="10"/>
  <c r="I24" i="10"/>
  <c r="J24" i="10"/>
  <c r="M24" i="10"/>
  <c r="F25" i="10"/>
  <c r="G25" i="10"/>
  <c r="H25" i="10"/>
  <c r="I25" i="10"/>
  <c r="J25" i="10"/>
  <c r="M25" i="10"/>
  <c r="N25" i="10" s="1"/>
  <c r="F26" i="10"/>
  <c r="G26" i="10"/>
  <c r="H26" i="10"/>
  <c r="I26" i="10"/>
  <c r="J26" i="10"/>
  <c r="M26" i="10"/>
  <c r="N26" i="10" s="1"/>
  <c r="F27" i="10"/>
  <c r="G27" i="10"/>
  <c r="H27" i="10"/>
  <c r="I27" i="10"/>
  <c r="J27" i="10"/>
  <c r="M27" i="10"/>
  <c r="F28" i="10"/>
  <c r="G28" i="10"/>
  <c r="H28" i="10"/>
  <c r="I28" i="10"/>
  <c r="J28" i="10"/>
  <c r="M28" i="10"/>
  <c r="N28" i="10" s="1"/>
  <c r="F29" i="10"/>
  <c r="G29" i="10"/>
  <c r="H29" i="10"/>
  <c r="I29" i="10"/>
  <c r="J29" i="10"/>
  <c r="M29" i="10"/>
  <c r="F30" i="10"/>
  <c r="G30" i="10"/>
  <c r="H30" i="10"/>
  <c r="I30" i="10"/>
  <c r="J30" i="10"/>
  <c r="M30" i="10"/>
  <c r="N30" i="10" s="1"/>
  <c r="F31" i="10"/>
  <c r="G31" i="10"/>
  <c r="H31" i="10"/>
  <c r="I31" i="10"/>
  <c r="J31" i="10"/>
  <c r="M31" i="10"/>
  <c r="N31" i="10" s="1"/>
  <c r="F32" i="10"/>
  <c r="G32" i="10"/>
  <c r="H32" i="10"/>
  <c r="I32" i="10"/>
  <c r="J32" i="10"/>
  <c r="M32" i="10"/>
  <c r="F33" i="10"/>
  <c r="G33" i="10"/>
  <c r="H33" i="10"/>
  <c r="I33" i="10"/>
  <c r="J33" i="10"/>
  <c r="M33" i="10"/>
  <c r="N33" i="10" s="1"/>
  <c r="F34" i="10"/>
  <c r="G34" i="10"/>
  <c r="H34" i="10"/>
  <c r="I34" i="10"/>
  <c r="J34" i="10"/>
  <c r="M34" i="10"/>
  <c r="N34" i="10" s="1"/>
  <c r="F35" i="10"/>
  <c r="G35" i="10"/>
  <c r="H35" i="10"/>
  <c r="I35" i="10"/>
  <c r="J35" i="10"/>
  <c r="M35" i="10"/>
  <c r="F36" i="10"/>
  <c r="G36" i="10"/>
  <c r="H36" i="10"/>
  <c r="I36" i="10"/>
  <c r="J36" i="10"/>
  <c r="M36" i="10"/>
  <c r="N36" i="10" s="1"/>
  <c r="F37" i="10"/>
  <c r="G37" i="10"/>
  <c r="H37" i="10"/>
  <c r="I37" i="10"/>
  <c r="J37" i="10"/>
  <c r="M37" i="10"/>
  <c r="F38" i="10"/>
  <c r="G38" i="10"/>
  <c r="H38" i="10"/>
  <c r="I38" i="10"/>
  <c r="J38" i="10"/>
  <c r="M38" i="10"/>
  <c r="N38" i="10" s="1"/>
  <c r="F39" i="10"/>
  <c r="G39" i="10"/>
  <c r="H39" i="10"/>
  <c r="I39" i="10"/>
  <c r="J39" i="10"/>
  <c r="M39" i="10"/>
  <c r="N39" i="10" s="1"/>
  <c r="F40" i="10"/>
  <c r="G40" i="10"/>
  <c r="H40" i="10"/>
  <c r="I40" i="10"/>
  <c r="J40" i="10"/>
  <c r="M40" i="10"/>
  <c r="F41" i="10"/>
  <c r="G41" i="10"/>
  <c r="H41" i="10"/>
  <c r="I41" i="10"/>
  <c r="J41" i="10"/>
  <c r="M41" i="10"/>
  <c r="N41" i="10"/>
  <c r="F42" i="10"/>
  <c r="G42" i="10"/>
  <c r="H42" i="10"/>
  <c r="I42" i="10"/>
  <c r="J42" i="10"/>
  <c r="M42" i="10"/>
  <c r="F43" i="10"/>
  <c r="G43" i="10"/>
  <c r="H43" i="10"/>
  <c r="I43" i="10"/>
  <c r="J43" i="10"/>
  <c r="M43" i="10"/>
  <c r="F44" i="10"/>
  <c r="G44" i="10"/>
  <c r="H44" i="10"/>
  <c r="I44" i="10"/>
  <c r="J44" i="10"/>
  <c r="M44" i="10"/>
  <c r="N44" i="10" s="1"/>
  <c r="F45" i="10"/>
  <c r="N45" i="10" s="1"/>
  <c r="G45" i="10"/>
  <c r="H45" i="10"/>
  <c r="I45" i="10"/>
  <c r="J45" i="10"/>
  <c r="M45" i="10"/>
  <c r="F46" i="10"/>
  <c r="G46" i="10"/>
  <c r="H46" i="10"/>
  <c r="I46" i="10"/>
  <c r="J46" i="10"/>
  <c r="M46" i="10"/>
  <c r="F47" i="10"/>
  <c r="G47" i="10"/>
  <c r="H47" i="10"/>
  <c r="I47" i="10"/>
  <c r="J47" i="10"/>
  <c r="M47" i="10"/>
  <c r="F48" i="10"/>
  <c r="G48" i="10"/>
  <c r="H48" i="10"/>
  <c r="I48" i="10"/>
  <c r="J48" i="10"/>
  <c r="M48" i="10"/>
  <c r="F49" i="10"/>
  <c r="G49" i="10"/>
  <c r="H49" i="10"/>
  <c r="I49" i="10"/>
  <c r="J49" i="10"/>
  <c r="M49" i="10"/>
  <c r="N49" i="10" s="1"/>
  <c r="F50" i="10"/>
  <c r="G50" i="10"/>
  <c r="H50" i="10"/>
  <c r="I50" i="10"/>
  <c r="J50" i="10"/>
  <c r="M50" i="10"/>
  <c r="F51" i="10"/>
  <c r="G51" i="10"/>
  <c r="H51" i="10"/>
  <c r="I51" i="10"/>
  <c r="J51" i="10"/>
  <c r="M51" i="10"/>
  <c r="F52" i="10"/>
  <c r="G52" i="10"/>
  <c r="H52" i="10"/>
  <c r="I52" i="10"/>
  <c r="J52" i="10"/>
  <c r="M52" i="10"/>
  <c r="N52" i="10" s="1"/>
  <c r="F53" i="10"/>
  <c r="G53" i="10"/>
  <c r="H53" i="10"/>
  <c r="I53" i="10"/>
  <c r="J53" i="10"/>
  <c r="M53" i="10"/>
  <c r="F54" i="10"/>
  <c r="G54" i="10"/>
  <c r="H54" i="10"/>
  <c r="I54" i="10"/>
  <c r="J54" i="10"/>
  <c r="M54" i="10"/>
  <c r="F55" i="10"/>
  <c r="G55" i="10"/>
  <c r="H55" i="10"/>
  <c r="I55" i="10"/>
  <c r="J55" i="10"/>
  <c r="M55" i="10"/>
  <c r="F56" i="10"/>
  <c r="G56" i="10"/>
  <c r="H56" i="10"/>
  <c r="I56" i="10"/>
  <c r="J56" i="10"/>
  <c r="M56" i="10"/>
  <c r="F57" i="10"/>
  <c r="G57" i="10"/>
  <c r="H57" i="10"/>
  <c r="I57" i="10"/>
  <c r="J57" i="10"/>
  <c r="M57" i="10"/>
  <c r="N57" i="10"/>
  <c r="F58" i="10"/>
  <c r="N58" i="10"/>
  <c r="F59" i="10"/>
  <c r="G59" i="10"/>
  <c r="H59" i="10"/>
  <c r="I59" i="10"/>
  <c r="J59" i="10"/>
  <c r="M59" i="10"/>
  <c r="F60" i="10"/>
  <c r="G60" i="10"/>
  <c r="H60" i="10"/>
  <c r="I60" i="10"/>
  <c r="J60" i="10"/>
  <c r="M60" i="10"/>
  <c r="N60" i="10" s="1"/>
  <c r="F61" i="10"/>
  <c r="G61" i="10"/>
  <c r="H61" i="10"/>
  <c r="I61" i="10"/>
  <c r="J61" i="10"/>
  <c r="M61" i="10"/>
  <c r="F62" i="10"/>
  <c r="G62" i="10"/>
  <c r="H62" i="10"/>
  <c r="I62" i="10"/>
  <c r="J62" i="10"/>
  <c r="M62" i="10"/>
  <c r="F63" i="10"/>
  <c r="N63" i="10"/>
  <c r="F64" i="10"/>
  <c r="G64" i="10"/>
  <c r="H64" i="10"/>
  <c r="I64" i="10"/>
  <c r="J64" i="10"/>
  <c r="M64" i="10"/>
  <c r="N64" i="10" s="1"/>
  <c r="F65" i="10"/>
  <c r="G65" i="10"/>
  <c r="H65" i="10"/>
  <c r="I65" i="10"/>
  <c r="J65" i="10"/>
  <c r="M65" i="10"/>
  <c r="F66" i="10"/>
  <c r="G66" i="10"/>
  <c r="H66" i="10"/>
  <c r="I66" i="10"/>
  <c r="J66" i="10"/>
  <c r="M66" i="10"/>
  <c r="N66" i="10" s="1"/>
  <c r="F67" i="10"/>
  <c r="G67" i="10"/>
  <c r="H67" i="10"/>
  <c r="I67" i="10"/>
  <c r="J67" i="10"/>
  <c r="M67" i="10"/>
  <c r="F68" i="10"/>
  <c r="G68" i="10"/>
  <c r="H68" i="10"/>
  <c r="I68" i="10"/>
  <c r="J68" i="10"/>
  <c r="M68" i="10"/>
  <c r="F69" i="10"/>
  <c r="G69" i="10"/>
  <c r="H69" i="10"/>
  <c r="I69" i="10"/>
  <c r="J69" i="10"/>
  <c r="M69" i="10"/>
  <c r="N69" i="10"/>
  <c r="F70" i="10"/>
  <c r="G70" i="10"/>
  <c r="H70" i="10"/>
  <c r="I70" i="10"/>
  <c r="J70" i="10"/>
  <c r="M70" i="10"/>
  <c r="F71" i="10"/>
  <c r="G71" i="10"/>
  <c r="H71" i="10"/>
  <c r="I71" i="10"/>
  <c r="J71" i="10"/>
  <c r="M71" i="10"/>
  <c r="F72" i="10"/>
  <c r="N72" i="10"/>
  <c r="F73" i="10"/>
  <c r="G73" i="10"/>
  <c r="H73" i="10"/>
  <c r="I73" i="10"/>
  <c r="J73" i="10"/>
  <c r="M73" i="10"/>
  <c r="F74" i="10"/>
  <c r="G74" i="10"/>
  <c r="H74" i="10"/>
  <c r="I74" i="10"/>
  <c r="J74" i="10"/>
  <c r="M74" i="10"/>
  <c r="F75" i="10"/>
  <c r="G75" i="10"/>
  <c r="H75" i="10"/>
  <c r="I75" i="10"/>
  <c r="J75" i="10"/>
  <c r="M75" i="10"/>
  <c r="N75" i="10" s="1"/>
  <c r="F76" i="10"/>
  <c r="G76" i="10"/>
  <c r="H76" i="10"/>
  <c r="I76" i="10"/>
  <c r="J76" i="10"/>
  <c r="M76" i="10"/>
  <c r="F77" i="10"/>
  <c r="G77" i="10"/>
  <c r="H77" i="10"/>
  <c r="I77" i="10"/>
  <c r="J77" i="10"/>
  <c r="M77" i="10"/>
  <c r="F78" i="10"/>
  <c r="G78" i="10"/>
  <c r="H78" i="10"/>
  <c r="I78" i="10"/>
  <c r="J78" i="10"/>
  <c r="M78" i="10"/>
  <c r="F79" i="10"/>
  <c r="G79" i="10"/>
  <c r="H79" i="10"/>
  <c r="I79" i="10"/>
  <c r="J79" i="10"/>
  <c r="M79" i="10"/>
  <c r="F80" i="10"/>
  <c r="N80" i="10" s="1"/>
  <c r="F81" i="10"/>
  <c r="G81" i="10"/>
  <c r="H81" i="10"/>
  <c r="I81" i="10"/>
  <c r="J81" i="10"/>
  <c r="M81" i="10"/>
  <c r="N81" i="10" s="1"/>
  <c r="F82" i="10"/>
  <c r="G82" i="10"/>
  <c r="H82" i="10"/>
  <c r="I82" i="10"/>
  <c r="J82" i="10"/>
  <c r="M82" i="10"/>
  <c r="F83" i="10"/>
  <c r="G83" i="10"/>
  <c r="H83" i="10"/>
  <c r="I83" i="10"/>
  <c r="J83" i="10"/>
  <c r="M83" i="10"/>
  <c r="F84" i="10"/>
  <c r="N84" i="10"/>
  <c r="F85" i="10"/>
  <c r="G85" i="10"/>
  <c r="H85" i="10"/>
  <c r="I85" i="10"/>
  <c r="J85" i="10"/>
  <c r="M85" i="10"/>
  <c r="F86" i="10"/>
  <c r="G86" i="10"/>
  <c r="H86" i="10"/>
  <c r="I86" i="10"/>
  <c r="J86" i="10"/>
  <c r="M86" i="10"/>
  <c r="N77" i="10" l="1"/>
  <c r="N71" i="10"/>
  <c r="N46" i="10"/>
  <c r="N35" i="10"/>
  <c r="N27" i="10"/>
  <c r="N19" i="10"/>
  <c r="N3" i="10"/>
  <c r="N47" i="10"/>
  <c r="N54" i="10"/>
  <c r="N65" i="10"/>
  <c r="N83" i="10"/>
  <c r="N59" i="10"/>
  <c r="N5" i="10"/>
  <c r="N86" i="10"/>
  <c r="N62" i="10"/>
  <c r="N79" i="10"/>
  <c r="N56" i="10"/>
  <c r="N48" i="10"/>
  <c r="N43" i="10"/>
  <c r="N74" i="10"/>
  <c r="N51" i="10"/>
  <c r="N68" i="10"/>
  <c r="N11" i="10"/>
  <c r="N76" i="10"/>
  <c r="N70" i="10"/>
  <c r="N53" i="10"/>
  <c r="N24" i="10"/>
  <c r="N85" i="10"/>
  <c r="N50" i="10"/>
  <c r="N82" i="10"/>
  <c r="N32" i="10"/>
  <c r="N73" i="10"/>
  <c r="N67" i="10"/>
  <c r="N61" i="10"/>
  <c r="N37" i="10"/>
  <c r="N29" i="10"/>
  <c r="N21" i="10"/>
  <c r="N13" i="10"/>
  <c r="N78" i="10"/>
  <c r="N55" i="10"/>
  <c r="N42" i="10"/>
  <c r="N8" i="10"/>
  <c r="N40" i="10"/>
  <c r="N16" i="10"/>
  <c r="N17" i="10"/>
  <c r="F3" i="9" l="1"/>
  <c r="G3" i="9"/>
  <c r="H3" i="9"/>
  <c r="I3" i="9"/>
  <c r="J3" i="9"/>
  <c r="K3" i="9"/>
  <c r="L3" i="9"/>
  <c r="M3" i="9" s="1"/>
  <c r="F4" i="9"/>
  <c r="G4" i="9"/>
  <c r="H4" i="9"/>
  <c r="I4" i="9"/>
  <c r="J4" i="9"/>
  <c r="K4" i="9"/>
  <c r="L4" i="9"/>
  <c r="M4" i="9" s="1"/>
  <c r="F5" i="9"/>
  <c r="M5" i="9"/>
  <c r="F6" i="9"/>
  <c r="G6" i="9"/>
  <c r="H6" i="9"/>
  <c r="I6" i="9"/>
  <c r="J6" i="9"/>
  <c r="K6" i="9"/>
  <c r="L6" i="9"/>
  <c r="M6" i="9" s="1"/>
  <c r="F7" i="9"/>
  <c r="G7" i="9"/>
  <c r="H7" i="9"/>
  <c r="I7" i="9"/>
  <c r="J7" i="9"/>
  <c r="K7" i="9"/>
  <c r="L7" i="9"/>
  <c r="M7" i="9" s="1"/>
  <c r="F8" i="9"/>
  <c r="G8" i="9"/>
  <c r="H8" i="9"/>
  <c r="I8" i="9"/>
  <c r="J8" i="9"/>
  <c r="K8" i="9"/>
  <c r="L8" i="9"/>
  <c r="F9" i="9"/>
  <c r="G9" i="9"/>
  <c r="H9" i="9"/>
  <c r="I9" i="9"/>
  <c r="J9" i="9"/>
  <c r="K9" i="9"/>
  <c r="L9" i="9"/>
  <c r="F10" i="9"/>
  <c r="G10" i="9"/>
  <c r="H10" i="9"/>
  <c r="I10" i="9"/>
  <c r="J10" i="9"/>
  <c r="K10" i="9"/>
  <c r="L10" i="9"/>
  <c r="F11" i="9"/>
  <c r="G11" i="9"/>
  <c r="H11" i="9"/>
  <c r="I11" i="9"/>
  <c r="J11" i="9"/>
  <c r="K11" i="9"/>
  <c r="L11" i="9"/>
  <c r="M11" i="9" s="1"/>
  <c r="F12" i="9"/>
  <c r="G12" i="9"/>
  <c r="H12" i="9"/>
  <c r="I12" i="9"/>
  <c r="J12" i="9"/>
  <c r="K12" i="9"/>
  <c r="L12" i="9"/>
  <c r="F13" i="9"/>
  <c r="G13" i="9"/>
  <c r="H13" i="9"/>
  <c r="I13" i="9"/>
  <c r="J13" i="9"/>
  <c r="K13" i="9"/>
  <c r="L13" i="9"/>
  <c r="M13" i="9" s="1"/>
  <c r="F14" i="9"/>
  <c r="G14" i="9"/>
  <c r="H14" i="9"/>
  <c r="I14" i="9"/>
  <c r="J14" i="9"/>
  <c r="K14" i="9"/>
  <c r="L14" i="9"/>
  <c r="F15" i="9"/>
  <c r="G15" i="9"/>
  <c r="H15" i="9"/>
  <c r="I15" i="9"/>
  <c r="J15" i="9"/>
  <c r="K15" i="9"/>
  <c r="L15" i="9"/>
  <c r="F16" i="9"/>
  <c r="G16" i="9"/>
  <c r="H16" i="9"/>
  <c r="I16" i="9"/>
  <c r="J16" i="9"/>
  <c r="K16" i="9"/>
  <c r="L16" i="9"/>
  <c r="M16" i="9" s="1"/>
  <c r="F17" i="9"/>
  <c r="G17" i="9"/>
  <c r="H17" i="9"/>
  <c r="I17" i="9"/>
  <c r="J17" i="9"/>
  <c r="K17" i="9"/>
  <c r="L17" i="9"/>
  <c r="F18" i="9"/>
  <c r="G18" i="9"/>
  <c r="H18" i="9"/>
  <c r="I18" i="9"/>
  <c r="J18" i="9"/>
  <c r="K18" i="9"/>
  <c r="L18" i="9"/>
  <c r="M18" i="9" s="1"/>
  <c r="F19" i="9"/>
  <c r="G19" i="9"/>
  <c r="H19" i="9"/>
  <c r="I19" i="9"/>
  <c r="J19" i="9"/>
  <c r="K19" i="9"/>
  <c r="L19" i="9"/>
  <c r="F20" i="9"/>
  <c r="G20" i="9"/>
  <c r="H20" i="9"/>
  <c r="I20" i="9"/>
  <c r="J20" i="9"/>
  <c r="K20" i="9"/>
  <c r="L20" i="9"/>
  <c r="M20" i="9" s="1"/>
  <c r="F21" i="9"/>
  <c r="G21" i="9"/>
  <c r="H21" i="9"/>
  <c r="I21" i="9"/>
  <c r="J21" i="9"/>
  <c r="K21" i="9"/>
  <c r="L21" i="9"/>
  <c r="M21" i="9" s="1"/>
  <c r="F22" i="9"/>
  <c r="G22" i="9"/>
  <c r="H22" i="9"/>
  <c r="I22" i="9"/>
  <c r="J22" i="9"/>
  <c r="K22" i="9"/>
  <c r="L22" i="9"/>
  <c r="F23" i="9"/>
  <c r="G23" i="9"/>
  <c r="H23" i="9"/>
  <c r="I23" i="9"/>
  <c r="J23" i="9"/>
  <c r="K23" i="9"/>
  <c r="L23" i="9"/>
  <c r="F24" i="9"/>
  <c r="G24" i="9"/>
  <c r="H24" i="9"/>
  <c r="I24" i="9"/>
  <c r="J24" i="9"/>
  <c r="K24" i="9"/>
  <c r="L24" i="9"/>
  <c r="F25" i="9"/>
  <c r="G25" i="9"/>
  <c r="H25" i="9"/>
  <c r="I25" i="9"/>
  <c r="J25" i="9"/>
  <c r="K25" i="9"/>
  <c r="L25" i="9"/>
  <c r="F26" i="9"/>
  <c r="G26" i="9"/>
  <c r="H26" i="9"/>
  <c r="I26" i="9"/>
  <c r="J26" i="9"/>
  <c r="K26" i="9"/>
  <c r="L26" i="9"/>
  <c r="F27" i="9"/>
  <c r="G27" i="9"/>
  <c r="H27" i="9"/>
  <c r="I27" i="9"/>
  <c r="J27" i="9"/>
  <c r="K27" i="9"/>
  <c r="L27" i="9"/>
  <c r="F28" i="9"/>
  <c r="G28" i="9"/>
  <c r="H28" i="9"/>
  <c r="I28" i="9"/>
  <c r="J28" i="9"/>
  <c r="K28" i="9"/>
  <c r="L28" i="9"/>
  <c r="F29" i="9"/>
  <c r="G29" i="9"/>
  <c r="H29" i="9"/>
  <c r="I29" i="9"/>
  <c r="J29" i="9"/>
  <c r="K29" i="9"/>
  <c r="L29" i="9"/>
  <c r="F30" i="9"/>
  <c r="G30" i="9"/>
  <c r="H30" i="9"/>
  <c r="I30" i="9"/>
  <c r="J30" i="9"/>
  <c r="K30" i="9"/>
  <c r="L30" i="9"/>
  <c r="F31" i="9"/>
  <c r="G31" i="9"/>
  <c r="H31" i="9"/>
  <c r="I31" i="9"/>
  <c r="J31" i="9"/>
  <c r="K31" i="9"/>
  <c r="L31" i="9"/>
  <c r="F32" i="9"/>
  <c r="G32" i="9"/>
  <c r="H32" i="9"/>
  <c r="I32" i="9"/>
  <c r="J32" i="9"/>
  <c r="K32" i="9"/>
  <c r="L32" i="9"/>
  <c r="F33" i="9"/>
  <c r="G33" i="9"/>
  <c r="H33" i="9"/>
  <c r="I33" i="9"/>
  <c r="J33" i="9"/>
  <c r="K33" i="9"/>
  <c r="L33" i="9"/>
  <c r="F34" i="9"/>
  <c r="G34" i="9"/>
  <c r="H34" i="9"/>
  <c r="I34" i="9"/>
  <c r="J34" i="9"/>
  <c r="K34" i="9"/>
  <c r="L34" i="9"/>
  <c r="F35" i="9"/>
  <c r="G35" i="9"/>
  <c r="H35" i="9"/>
  <c r="I35" i="9"/>
  <c r="J35" i="9"/>
  <c r="K35" i="9"/>
  <c r="L35" i="9"/>
  <c r="F36" i="9"/>
  <c r="G36" i="9"/>
  <c r="H36" i="9"/>
  <c r="I36" i="9"/>
  <c r="J36" i="9"/>
  <c r="K36" i="9"/>
  <c r="L36" i="9"/>
  <c r="F37" i="9"/>
  <c r="G37" i="9"/>
  <c r="H37" i="9"/>
  <c r="I37" i="9"/>
  <c r="J37" i="9"/>
  <c r="K37" i="9"/>
  <c r="L37" i="9"/>
  <c r="F38" i="9"/>
  <c r="G38" i="9"/>
  <c r="H38" i="9"/>
  <c r="I38" i="9"/>
  <c r="J38" i="9"/>
  <c r="K38" i="9"/>
  <c r="L38" i="9"/>
  <c r="F39" i="9"/>
  <c r="G39" i="9"/>
  <c r="H39" i="9"/>
  <c r="I39" i="9"/>
  <c r="J39" i="9"/>
  <c r="K39" i="9"/>
  <c r="L39" i="9"/>
  <c r="F40" i="9"/>
  <c r="G40" i="9"/>
  <c r="H40" i="9"/>
  <c r="I40" i="9"/>
  <c r="J40" i="9"/>
  <c r="K40" i="9"/>
  <c r="L40" i="9"/>
  <c r="F41" i="9"/>
  <c r="G41" i="9"/>
  <c r="H41" i="9"/>
  <c r="I41" i="9"/>
  <c r="J41" i="9"/>
  <c r="K41" i="9"/>
  <c r="L41" i="9"/>
  <c r="F42" i="9"/>
  <c r="G42" i="9"/>
  <c r="H42" i="9"/>
  <c r="I42" i="9"/>
  <c r="J42" i="9"/>
  <c r="K42" i="9"/>
  <c r="L42" i="9"/>
  <c r="F43" i="9"/>
  <c r="G43" i="9"/>
  <c r="H43" i="9"/>
  <c r="I43" i="9"/>
  <c r="J43" i="9"/>
  <c r="K43" i="9"/>
  <c r="L43" i="9"/>
  <c r="F44" i="9"/>
  <c r="G44" i="9"/>
  <c r="H44" i="9"/>
  <c r="I44" i="9"/>
  <c r="J44" i="9"/>
  <c r="K44" i="9"/>
  <c r="L44" i="9"/>
  <c r="F45" i="9"/>
  <c r="G45" i="9"/>
  <c r="H45" i="9"/>
  <c r="I45" i="9"/>
  <c r="J45" i="9"/>
  <c r="K45" i="9"/>
  <c r="L45" i="9"/>
  <c r="F46" i="9"/>
  <c r="G46" i="9"/>
  <c r="H46" i="9"/>
  <c r="I46" i="9"/>
  <c r="J46" i="9"/>
  <c r="K46" i="9"/>
  <c r="L46" i="9"/>
  <c r="F47" i="9"/>
  <c r="G47" i="9"/>
  <c r="H47" i="9"/>
  <c r="I47" i="9"/>
  <c r="J47" i="9"/>
  <c r="K47" i="9"/>
  <c r="L47" i="9"/>
  <c r="F48" i="9"/>
  <c r="G48" i="9"/>
  <c r="H48" i="9"/>
  <c r="I48" i="9"/>
  <c r="J48" i="9"/>
  <c r="K48" i="9"/>
  <c r="L48" i="9"/>
  <c r="F49" i="9"/>
  <c r="G49" i="9"/>
  <c r="H49" i="9"/>
  <c r="I49" i="9"/>
  <c r="J49" i="9"/>
  <c r="K49" i="9"/>
  <c r="L49" i="9"/>
  <c r="F50" i="9"/>
  <c r="G50" i="9"/>
  <c r="H50" i="9"/>
  <c r="I50" i="9"/>
  <c r="J50" i="9"/>
  <c r="K50" i="9"/>
  <c r="L50" i="9"/>
  <c r="F51" i="9"/>
  <c r="G51" i="9"/>
  <c r="H51" i="9"/>
  <c r="I51" i="9"/>
  <c r="J51" i="9"/>
  <c r="K51" i="9"/>
  <c r="L51" i="9"/>
  <c r="F52" i="9"/>
  <c r="G52" i="9"/>
  <c r="H52" i="9"/>
  <c r="I52" i="9"/>
  <c r="J52" i="9"/>
  <c r="K52" i="9"/>
  <c r="L52" i="9"/>
  <c r="F53" i="9"/>
  <c r="G53" i="9"/>
  <c r="H53" i="9"/>
  <c r="I53" i="9"/>
  <c r="J53" i="9"/>
  <c r="K53" i="9"/>
  <c r="L53" i="9"/>
  <c r="F54" i="9"/>
  <c r="G54" i="9"/>
  <c r="H54" i="9"/>
  <c r="I54" i="9"/>
  <c r="J54" i="9"/>
  <c r="K54" i="9"/>
  <c r="L54" i="9"/>
  <c r="F55" i="9"/>
  <c r="G55" i="9"/>
  <c r="H55" i="9"/>
  <c r="I55" i="9"/>
  <c r="J55" i="9"/>
  <c r="K55" i="9"/>
  <c r="L55" i="9"/>
  <c r="F56" i="9"/>
  <c r="G56" i="9"/>
  <c r="H56" i="9"/>
  <c r="I56" i="9"/>
  <c r="J56" i="9"/>
  <c r="K56" i="9"/>
  <c r="L56" i="9"/>
  <c r="F57" i="9"/>
  <c r="G57" i="9"/>
  <c r="H57" i="9"/>
  <c r="I57" i="9"/>
  <c r="J57" i="9"/>
  <c r="K57" i="9"/>
  <c r="L57" i="9"/>
  <c r="F58" i="9"/>
  <c r="G58" i="9"/>
  <c r="H58" i="9"/>
  <c r="I58" i="9"/>
  <c r="J58" i="9"/>
  <c r="K58" i="9"/>
  <c r="L58" i="9"/>
  <c r="F59" i="9"/>
  <c r="G59" i="9"/>
  <c r="H59" i="9"/>
  <c r="I59" i="9"/>
  <c r="J59" i="9"/>
  <c r="K59" i="9"/>
  <c r="L59" i="9"/>
  <c r="F60" i="9"/>
  <c r="G60" i="9"/>
  <c r="H60" i="9"/>
  <c r="I60" i="9"/>
  <c r="J60" i="9"/>
  <c r="K60" i="9"/>
  <c r="L60" i="9"/>
  <c r="F61" i="9"/>
  <c r="G61" i="9"/>
  <c r="H61" i="9"/>
  <c r="I61" i="9"/>
  <c r="J61" i="9"/>
  <c r="K61" i="9"/>
  <c r="L61" i="9"/>
  <c r="F62" i="9"/>
  <c r="G62" i="9"/>
  <c r="H62" i="9"/>
  <c r="I62" i="9"/>
  <c r="J62" i="9"/>
  <c r="K62" i="9"/>
  <c r="L62" i="9"/>
  <c r="F63" i="9"/>
  <c r="G63" i="9"/>
  <c r="H63" i="9"/>
  <c r="I63" i="9"/>
  <c r="J63" i="9"/>
  <c r="K63" i="9"/>
  <c r="L63" i="9"/>
  <c r="F64" i="9"/>
  <c r="G64" i="9"/>
  <c r="H64" i="9"/>
  <c r="I64" i="9"/>
  <c r="J64" i="9"/>
  <c r="K64" i="9"/>
  <c r="L64" i="9"/>
  <c r="F65" i="9"/>
  <c r="G65" i="9"/>
  <c r="H65" i="9"/>
  <c r="I65" i="9"/>
  <c r="J65" i="9"/>
  <c r="K65" i="9"/>
  <c r="L65" i="9"/>
  <c r="F66" i="9"/>
  <c r="G66" i="9"/>
  <c r="H66" i="9"/>
  <c r="I66" i="9"/>
  <c r="J66" i="9"/>
  <c r="K66" i="9"/>
  <c r="L66" i="9"/>
  <c r="F67" i="9"/>
  <c r="G67" i="9"/>
  <c r="H67" i="9"/>
  <c r="I67" i="9"/>
  <c r="J67" i="9"/>
  <c r="K67" i="9"/>
  <c r="L67" i="9"/>
  <c r="F68" i="9"/>
  <c r="G68" i="9"/>
  <c r="H68" i="9"/>
  <c r="I68" i="9"/>
  <c r="J68" i="9"/>
  <c r="K68" i="9"/>
  <c r="L68" i="9"/>
  <c r="F69" i="9"/>
  <c r="G69" i="9"/>
  <c r="H69" i="9"/>
  <c r="I69" i="9"/>
  <c r="J69" i="9"/>
  <c r="K69" i="9"/>
  <c r="L69" i="9"/>
  <c r="F70" i="9"/>
  <c r="G70" i="9"/>
  <c r="H70" i="9"/>
  <c r="I70" i="9"/>
  <c r="J70" i="9"/>
  <c r="K70" i="9"/>
  <c r="L70" i="9"/>
  <c r="F71" i="9"/>
  <c r="G71" i="9"/>
  <c r="H71" i="9"/>
  <c r="I71" i="9"/>
  <c r="J71" i="9"/>
  <c r="K71" i="9"/>
  <c r="L71" i="9"/>
  <c r="F72" i="9"/>
  <c r="G72" i="9"/>
  <c r="H72" i="9"/>
  <c r="I72" i="9"/>
  <c r="J72" i="9"/>
  <c r="K72" i="9"/>
  <c r="L72" i="9"/>
  <c r="F73" i="9"/>
  <c r="G73" i="9"/>
  <c r="H73" i="9"/>
  <c r="I73" i="9"/>
  <c r="J73" i="9"/>
  <c r="K73" i="9"/>
  <c r="L73" i="9"/>
  <c r="F74" i="9"/>
  <c r="G74" i="9"/>
  <c r="H74" i="9"/>
  <c r="I74" i="9"/>
  <c r="J74" i="9"/>
  <c r="K74" i="9"/>
  <c r="L74" i="9"/>
  <c r="F75" i="9"/>
  <c r="G75" i="9"/>
  <c r="H75" i="9"/>
  <c r="I75" i="9"/>
  <c r="J75" i="9"/>
  <c r="K75" i="9"/>
  <c r="L75" i="9"/>
  <c r="F76" i="9"/>
  <c r="G76" i="9"/>
  <c r="H76" i="9"/>
  <c r="I76" i="9"/>
  <c r="J76" i="9"/>
  <c r="K76" i="9"/>
  <c r="L76" i="9"/>
  <c r="F77" i="9"/>
  <c r="G77" i="9"/>
  <c r="H77" i="9"/>
  <c r="I77" i="9"/>
  <c r="J77" i="9"/>
  <c r="K77" i="9"/>
  <c r="L77" i="9"/>
  <c r="F78" i="9"/>
  <c r="G78" i="9"/>
  <c r="H78" i="9"/>
  <c r="I78" i="9"/>
  <c r="J78" i="9"/>
  <c r="K78" i="9"/>
  <c r="L78" i="9"/>
  <c r="F79" i="9"/>
  <c r="G79" i="9"/>
  <c r="H79" i="9"/>
  <c r="I79" i="9"/>
  <c r="J79" i="9"/>
  <c r="K79" i="9"/>
  <c r="L79" i="9"/>
  <c r="F80" i="9"/>
  <c r="G80" i="9"/>
  <c r="H80" i="9"/>
  <c r="I80" i="9"/>
  <c r="J80" i="9"/>
  <c r="K80" i="9"/>
  <c r="L80" i="9"/>
  <c r="F81" i="9"/>
  <c r="G81" i="9"/>
  <c r="H81" i="9"/>
  <c r="I81" i="9"/>
  <c r="J81" i="9"/>
  <c r="K81" i="9"/>
  <c r="L81" i="9"/>
  <c r="F82" i="9"/>
  <c r="G82" i="9"/>
  <c r="H82" i="9"/>
  <c r="I82" i="9"/>
  <c r="J82" i="9"/>
  <c r="K82" i="9"/>
  <c r="L82" i="9"/>
  <c r="F83" i="9"/>
  <c r="G83" i="9"/>
  <c r="H83" i="9"/>
  <c r="I83" i="9"/>
  <c r="J83" i="9"/>
  <c r="K83" i="9"/>
  <c r="L83" i="9"/>
  <c r="F84" i="9"/>
  <c r="G84" i="9"/>
  <c r="H84" i="9"/>
  <c r="I84" i="9"/>
  <c r="J84" i="9"/>
  <c r="K84" i="9"/>
  <c r="L84" i="9"/>
  <c r="F85" i="9"/>
  <c r="G85" i="9"/>
  <c r="H85" i="9"/>
  <c r="I85" i="9"/>
  <c r="J85" i="9"/>
  <c r="K85" i="9"/>
  <c r="L85" i="9"/>
  <c r="F86" i="9"/>
  <c r="G86" i="9"/>
  <c r="H86" i="9"/>
  <c r="I86" i="9"/>
  <c r="J86" i="9"/>
  <c r="K86" i="9"/>
  <c r="L86" i="9"/>
  <c r="F87" i="9"/>
  <c r="G87" i="9"/>
  <c r="H87" i="9"/>
  <c r="I87" i="9"/>
  <c r="J87" i="9"/>
  <c r="K87" i="9"/>
  <c r="L87" i="9"/>
  <c r="F88" i="9"/>
  <c r="G88" i="9"/>
  <c r="H88" i="9"/>
  <c r="I88" i="9"/>
  <c r="J88" i="9"/>
  <c r="K88" i="9"/>
  <c r="L88" i="9"/>
  <c r="F89" i="9"/>
  <c r="G89" i="9"/>
  <c r="H89" i="9"/>
  <c r="I89" i="9"/>
  <c r="J89" i="9"/>
  <c r="K89" i="9"/>
  <c r="L89" i="9"/>
  <c r="F90" i="9"/>
  <c r="G90" i="9"/>
  <c r="H90" i="9"/>
  <c r="I90" i="9"/>
  <c r="J90" i="9"/>
  <c r="K90" i="9"/>
  <c r="L90" i="9"/>
  <c r="F91" i="9"/>
  <c r="G91" i="9"/>
  <c r="H91" i="9"/>
  <c r="I91" i="9"/>
  <c r="J91" i="9"/>
  <c r="K91" i="9"/>
  <c r="L91" i="9"/>
  <c r="F92" i="9"/>
  <c r="G92" i="9"/>
  <c r="H92" i="9"/>
  <c r="I92" i="9"/>
  <c r="J92" i="9"/>
  <c r="K92" i="9"/>
  <c r="L92" i="9"/>
  <c r="F93" i="9"/>
  <c r="G93" i="9"/>
  <c r="H93" i="9"/>
  <c r="I93" i="9"/>
  <c r="J93" i="9"/>
  <c r="K93" i="9"/>
  <c r="L93" i="9"/>
  <c r="F94" i="9"/>
  <c r="G94" i="9"/>
  <c r="H94" i="9"/>
  <c r="I94" i="9"/>
  <c r="J94" i="9"/>
  <c r="K94" i="9"/>
  <c r="L94" i="9"/>
  <c r="F95" i="9"/>
  <c r="G95" i="9"/>
  <c r="H95" i="9"/>
  <c r="I95" i="9"/>
  <c r="J95" i="9"/>
  <c r="K95" i="9"/>
  <c r="L95" i="9"/>
  <c r="F3" i="7"/>
  <c r="G3" i="7"/>
  <c r="H3" i="7"/>
  <c r="I3" i="7"/>
  <c r="J3" i="7"/>
  <c r="K3" i="7"/>
  <c r="F4" i="7"/>
  <c r="G4" i="7"/>
  <c r="H4" i="7"/>
  <c r="I4" i="7"/>
  <c r="J4" i="7"/>
  <c r="K4" i="7"/>
  <c r="F5" i="7"/>
  <c r="G5" i="7"/>
  <c r="H5" i="7"/>
  <c r="I5" i="7"/>
  <c r="J5" i="7"/>
  <c r="K5" i="7"/>
  <c r="F6" i="7"/>
  <c r="G6" i="7"/>
  <c r="H6" i="7"/>
  <c r="I6" i="7"/>
  <c r="J6" i="7"/>
  <c r="K6" i="7"/>
  <c r="F7" i="7"/>
  <c r="G7" i="7"/>
  <c r="L7" i="7" s="1"/>
  <c r="M7" i="7" s="1"/>
  <c r="H7" i="7"/>
  <c r="I7" i="7"/>
  <c r="J7" i="7"/>
  <c r="K7" i="7"/>
  <c r="F8" i="7"/>
  <c r="G8" i="7"/>
  <c r="H8" i="7"/>
  <c r="I8" i="7"/>
  <c r="J8" i="7"/>
  <c r="K8" i="7"/>
  <c r="F9" i="7"/>
  <c r="G9" i="7"/>
  <c r="H9" i="7"/>
  <c r="I9" i="7"/>
  <c r="J9" i="7"/>
  <c r="K9" i="7"/>
  <c r="F10" i="7"/>
  <c r="G10" i="7"/>
  <c r="H10" i="7"/>
  <c r="I10" i="7"/>
  <c r="J10" i="7"/>
  <c r="K10" i="7"/>
  <c r="F11" i="7"/>
  <c r="G11" i="7"/>
  <c r="H11" i="7"/>
  <c r="I11" i="7"/>
  <c r="J11" i="7"/>
  <c r="K11" i="7"/>
  <c r="F12" i="7"/>
  <c r="G12" i="7"/>
  <c r="H12" i="7"/>
  <c r="I12" i="7"/>
  <c r="J12" i="7"/>
  <c r="K12" i="7"/>
  <c r="F13" i="7"/>
  <c r="G13" i="7"/>
  <c r="H13" i="7"/>
  <c r="I13" i="7"/>
  <c r="J13" i="7"/>
  <c r="F14" i="7"/>
  <c r="G14" i="7"/>
  <c r="H14" i="7"/>
  <c r="I14" i="7"/>
  <c r="K14" i="7"/>
  <c r="F15" i="7"/>
  <c r="G15" i="7"/>
  <c r="H15" i="7"/>
  <c r="I15" i="7"/>
  <c r="J15" i="7"/>
  <c r="F16" i="7"/>
  <c r="G16" i="7"/>
  <c r="H16" i="7"/>
  <c r="I16" i="7"/>
  <c r="J16" i="7"/>
  <c r="K16" i="7"/>
  <c r="L16" i="7"/>
  <c r="M16" i="7" s="1"/>
  <c r="F17" i="7"/>
  <c r="G17" i="7"/>
  <c r="H17" i="7"/>
  <c r="I17" i="7"/>
  <c r="K17" i="7"/>
  <c r="F18" i="7"/>
  <c r="G18" i="7"/>
  <c r="H18" i="7"/>
  <c r="I18" i="7"/>
  <c r="K18" i="7"/>
  <c r="F19" i="7"/>
  <c r="G19" i="7"/>
  <c r="H19" i="7"/>
  <c r="I19" i="7"/>
  <c r="F20" i="7"/>
  <c r="G20" i="7"/>
  <c r="H20" i="7"/>
  <c r="I20" i="7"/>
  <c r="J20" i="7"/>
  <c r="F21" i="7"/>
  <c r="G21" i="7"/>
  <c r="H21" i="7"/>
  <c r="I21" i="7"/>
  <c r="K21" i="7"/>
  <c r="F22" i="7"/>
  <c r="G22" i="7"/>
  <c r="H22" i="7"/>
  <c r="I22" i="7"/>
  <c r="K22" i="7"/>
  <c r="F23" i="7"/>
  <c r="G23" i="7"/>
  <c r="H23" i="7"/>
  <c r="I23" i="7"/>
  <c r="J23" i="7"/>
  <c r="L23" i="7"/>
  <c r="M23" i="7" s="1"/>
  <c r="F24" i="7"/>
  <c r="G24" i="7"/>
  <c r="H24" i="7"/>
  <c r="I24" i="7"/>
  <c r="K24" i="7"/>
  <c r="F25" i="7"/>
  <c r="G25" i="7"/>
  <c r="L25" i="7" s="1"/>
  <c r="M25" i="7" s="1"/>
  <c r="H25" i="7"/>
  <c r="I25" i="7"/>
  <c r="J25" i="7"/>
  <c r="F26" i="7"/>
  <c r="G26" i="7"/>
  <c r="H26" i="7"/>
  <c r="I26" i="7"/>
  <c r="J26" i="7"/>
  <c r="K26" i="7"/>
  <c r="F27" i="7"/>
  <c r="G27" i="7"/>
  <c r="H27" i="7"/>
  <c r="I27" i="7"/>
  <c r="J27" i="7"/>
  <c r="F28" i="7"/>
  <c r="G28" i="7"/>
  <c r="H28" i="7"/>
  <c r="I28" i="7"/>
  <c r="K28" i="7"/>
  <c r="F29" i="7"/>
  <c r="G29" i="7"/>
  <c r="H29" i="7"/>
  <c r="I29" i="7"/>
  <c r="K29" i="7"/>
  <c r="F30" i="7"/>
  <c r="G30" i="7"/>
  <c r="H30" i="7"/>
  <c r="I30" i="7"/>
  <c r="J30" i="7"/>
  <c r="F31" i="7"/>
  <c r="G31" i="7"/>
  <c r="H31" i="7"/>
  <c r="I31" i="7"/>
  <c r="J31" i="7"/>
  <c r="F32" i="7"/>
  <c r="G32" i="7"/>
  <c r="H32" i="7"/>
  <c r="I32" i="7"/>
  <c r="J32" i="7"/>
  <c r="K32" i="7"/>
  <c r="F33" i="7"/>
  <c r="G33" i="7"/>
  <c r="H33" i="7"/>
  <c r="I33" i="7"/>
  <c r="K33" i="7"/>
  <c r="F34" i="7"/>
  <c r="G34" i="7"/>
  <c r="L34" i="7" s="1"/>
  <c r="M34" i="7" s="1"/>
  <c r="H34" i="7"/>
  <c r="I34" i="7"/>
  <c r="J34" i="7"/>
  <c r="F35" i="7"/>
  <c r="G35" i="7"/>
  <c r="H35" i="7"/>
  <c r="I35" i="7"/>
  <c r="J35" i="7"/>
  <c r="F36" i="7"/>
  <c r="G36" i="7"/>
  <c r="H36" i="7"/>
  <c r="I36" i="7"/>
  <c r="J36" i="7"/>
  <c r="F37" i="7"/>
  <c r="G37" i="7"/>
  <c r="H37" i="7"/>
  <c r="I37" i="7"/>
  <c r="K37" i="7"/>
  <c r="F38" i="7"/>
  <c r="G38" i="7"/>
  <c r="H38" i="7"/>
  <c r="I38" i="7"/>
  <c r="J38" i="7"/>
  <c r="F39" i="7"/>
  <c r="G39" i="7"/>
  <c r="H39" i="7"/>
  <c r="I39" i="7"/>
  <c r="J39" i="7"/>
  <c r="F40" i="7"/>
  <c r="G40" i="7"/>
  <c r="H40" i="7"/>
  <c r="I40" i="7"/>
  <c r="J40" i="7"/>
  <c r="K40" i="7"/>
  <c r="F41" i="7"/>
  <c r="G41" i="7"/>
  <c r="H41" i="7"/>
  <c r="I41" i="7"/>
  <c r="J41" i="7"/>
  <c r="K41" i="7"/>
  <c r="F42" i="7"/>
  <c r="G42" i="7"/>
  <c r="H42" i="7"/>
  <c r="I42" i="7"/>
  <c r="K42" i="7"/>
  <c r="F43" i="7"/>
  <c r="G43" i="7"/>
  <c r="H43" i="7"/>
  <c r="I43" i="7"/>
  <c r="J43" i="7"/>
  <c r="L43" i="7"/>
  <c r="M43" i="7" s="1"/>
  <c r="F44" i="7"/>
  <c r="G44" i="7"/>
  <c r="H44" i="7"/>
  <c r="I44" i="7"/>
  <c r="K44" i="7"/>
  <c r="F45" i="7"/>
  <c r="G45" i="7"/>
  <c r="L45" i="7" s="1"/>
  <c r="H45" i="7"/>
  <c r="I45" i="7"/>
  <c r="J45" i="7"/>
  <c r="F46" i="7"/>
  <c r="G46" i="7"/>
  <c r="H46" i="7"/>
  <c r="I46" i="7"/>
  <c r="J46" i="7"/>
  <c r="K46" i="7"/>
  <c r="F47" i="7"/>
  <c r="G47" i="7"/>
  <c r="H47" i="7"/>
  <c r="I47" i="7"/>
  <c r="J47" i="7"/>
  <c r="K47" i="7"/>
  <c r="F48" i="7"/>
  <c r="G48" i="7"/>
  <c r="H48" i="7"/>
  <c r="I48" i="7"/>
  <c r="J48" i="7"/>
  <c r="K48" i="7"/>
  <c r="F49" i="7"/>
  <c r="G49" i="7"/>
  <c r="H49" i="7"/>
  <c r="I49" i="7"/>
  <c r="J49" i="7"/>
  <c r="K49" i="7"/>
  <c r="F50" i="7"/>
  <c r="G50" i="7"/>
  <c r="H50" i="7"/>
  <c r="I50" i="7"/>
  <c r="J50" i="7"/>
  <c r="K50" i="7"/>
  <c r="F51" i="7"/>
  <c r="G51" i="7"/>
  <c r="H51" i="7"/>
  <c r="I51" i="7"/>
  <c r="J51" i="7"/>
  <c r="K51" i="7"/>
  <c r="F52" i="7"/>
  <c r="G52" i="7"/>
  <c r="H52" i="7"/>
  <c r="I52" i="7"/>
  <c r="J52" i="7"/>
  <c r="K52" i="7"/>
  <c r="F53" i="7"/>
  <c r="G53" i="7"/>
  <c r="H53" i="7"/>
  <c r="I53" i="7"/>
  <c r="J53" i="7"/>
  <c r="K53" i="7"/>
  <c r="F54" i="7"/>
  <c r="G54" i="7"/>
  <c r="H54" i="7"/>
  <c r="I54" i="7"/>
  <c r="J54" i="7"/>
  <c r="K54" i="7"/>
  <c r="F55" i="7"/>
  <c r="G55" i="7"/>
  <c r="H55" i="7"/>
  <c r="I55" i="7"/>
  <c r="K55" i="7"/>
  <c r="F56" i="7"/>
  <c r="G56" i="7"/>
  <c r="H56" i="7"/>
  <c r="I56" i="7"/>
  <c r="J56" i="7"/>
  <c r="K56" i="7"/>
  <c r="F57" i="7"/>
  <c r="G57" i="7"/>
  <c r="H57" i="7"/>
  <c r="I57" i="7"/>
  <c r="J57" i="7"/>
  <c r="K57" i="7"/>
  <c r="F58" i="7"/>
  <c r="G58" i="7"/>
  <c r="H58" i="7"/>
  <c r="I58" i="7"/>
  <c r="J58" i="7"/>
  <c r="K58" i="7"/>
  <c r="F59" i="7"/>
  <c r="G59" i="7"/>
  <c r="H59" i="7"/>
  <c r="I59" i="7"/>
  <c r="J59" i="7"/>
  <c r="K59" i="7"/>
  <c r="F60" i="7"/>
  <c r="G60" i="7"/>
  <c r="H60" i="7"/>
  <c r="I60" i="7"/>
  <c r="J60" i="7"/>
  <c r="K60" i="7"/>
  <c r="F61" i="7"/>
  <c r="G61" i="7"/>
  <c r="H61" i="7"/>
  <c r="I61" i="7"/>
  <c r="J61" i="7"/>
  <c r="K61" i="7"/>
  <c r="F62" i="7"/>
  <c r="G62" i="7"/>
  <c r="H62" i="7"/>
  <c r="I62" i="7"/>
  <c r="J62" i="7"/>
  <c r="K62" i="7"/>
  <c r="F63" i="7"/>
  <c r="G63" i="7"/>
  <c r="H63" i="7"/>
  <c r="I63" i="7"/>
  <c r="J63" i="7"/>
  <c r="K63" i="7"/>
  <c r="F64" i="7"/>
  <c r="G64" i="7"/>
  <c r="H64" i="7"/>
  <c r="I64" i="7"/>
  <c r="J64" i="7"/>
  <c r="K64" i="7"/>
  <c r="F65" i="7"/>
  <c r="G65" i="7"/>
  <c r="H65" i="7"/>
  <c r="I65" i="7"/>
  <c r="J65" i="7"/>
  <c r="K65" i="7"/>
  <c r="F66" i="7"/>
  <c r="G66" i="7"/>
  <c r="H66" i="7"/>
  <c r="I66" i="7"/>
  <c r="J66" i="7"/>
  <c r="K66" i="7"/>
  <c r="F67" i="7"/>
  <c r="G67" i="7"/>
  <c r="H67" i="7"/>
  <c r="I67" i="7"/>
  <c r="J67" i="7"/>
  <c r="K67" i="7"/>
  <c r="F68" i="7"/>
  <c r="G68" i="7"/>
  <c r="H68" i="7"/>
  <c r="I68" i="7"/>
  <c r="J68" i="7"/>
  <c r="K68" i="7"/>
  <c r="F69" i="7"/>
  <c r="G69" i="7"/>
  <c r="H69" i="7"/>
  <c r="I69" i="7"/>
  <c r="J69" i="7"/>
  <c r="K69" i="7"/>
  <c r="F70" i="7"/>
  <c r="G70" i="7"/>
  <c r="H70" i="7"/>
  <c r="I70" i="7"/>
  <c r="J70" i="7"/>
  <c r="K70" i="7"/>
  <c r="F71" i="7"/>
  <c r="G71" i="7"/>
  <c r="H71" i="7"/>
  <c r="I71" i="7"/>
  <c r="J71" i="7"/>
  <c r="K71" i="7"/>
  <c r="F72" i="7"/>
  <c r="G72" i="7"/>
  <c r="H72" i="7"/>
  <c r="I72" i="7"/>
  <c r="J72" i="7"/>
  <c r="K72" i="7"/>
  <c r="F73" i="7"/>
  <c r="G73" i="7"/>
  <c r="H73" i="7"/>
  <c r="I73" i="7"/>
  <c r="J73" i="7"/>
  <c r="K73" i="7"/>
  <c r="F74" i="7"/>
  <c r="G74" i="7"/>
  <c r="H74" i="7"/>
  <c r="I74" i="7"/>
  <c r="J74" i="7"/>
  <c r="K74" i="7"/>
  <c r="F75" i="7"/>
  <c r="G75" i="7"/>
  <c r="H75" i="7"/>
  <c r="I75" i="7"/>
  <c r="J75" i="7"/>
  <c r="K75" i="7"/>
  <c r="F76" i="7"/>
  <c r="G76" i="7"/>
  <c r="H76" i="7"/>
  <c r="I76" i="7"/>
  <c r="J76" i="7"/>
  <c r="K76" i="7"/>
  <c r="F77" i="7"/>
  <c r="G77" i="7"/>
  <c r="H77" i="7"/>
  <c r="I77" i="7"/>
  <c r="J77" i="7"/>
  <c r="K77" i="7"/>
  <c r="F78" i="7"/>
  <c r="G78" i="7"/>
  <c r="H78" i="7"/>
  <c r="I78" i="7"/>
  <c r="J78" i="7"/>
  <c r="K78" i="7"/>
  <c r="F79" i="7"/>
  <c r="G79" i="7"/>
  <c r="H79" i="7"/>
  <c r="I79" i="7"/>
  <c r="J79" i="7"/>
  <c r="K79" i="7"/>
  <c r="F80" i="7"/>
  <c r="G80" i="7"/>
  <c r="H80" i="7"/>
  <c r="I80" i="7"/>
  <c r="J80" i="7"/>
  <c r="K80" i="7"/>
  <c r="F81" i="7"/>
  <c r="G81" i="7"/>
  <c r="H81" i="7"/>
  <c r="I81" i="7"/>
  <c r="J81" i="7"/>
  <c r="K81" i="7"/>
  <c r="M45" i="7" l="1"/>
  <c r="L18" i="7"/>
  <c r="M18" i="7" s="1"/>
  <c r="L54" i="7"/>
  <c r="L46" i="7"/>
  <c r="L30" i="7"/>
  <c r="M30" i="7" s="1"/>
  <c r="L26" i="7"/>
  <c r="M26" i="7" s="1"/>
  <c r="L13" i="7"/>
  <c r="M13" i="7" s="1"/>
  <c r="L33" i="7"/>
  <c r="M33" i="7" s="1"/>
  <c r="L44" i="7"/>
  <c r="M44" i="7" s="1"/>
  <c r="L15" i="7"/>
  <c r="M15" i="7" s="1"/>
  <c r="L27" i="7"/>
  <c r="M27" i="7" s="1"/>
  <c r="L17" i="7"/>
  <c r="M17" i="7" s="1"/>
  <c r="L52" i="7"/>
  <c r="L35" i="7"/>
  <c r="M35" i="7"/>
  <c r="L78" i="7"/>
  <c r="M78" i="7" s="1"/>
  <c r="L70" i="7"/>
  <c r="L62" i="7"/>
  <c r="L32" i="7"/>
  <c r="M32" i="7" s="1"/>
  <c r="M14" i="9"/>
  <c r="L12" i="7"/>
  <c r="M12" i="7" s="1"/>
  <c r="L72" i="7"/>
  <c r="M72" i="7" s="1"/>
  <c r="L77" i="7"/>
  <c r="L50" i="7"/>
  <c r="M50" i="7" s="1"/>
  <c r="L22" i="7"/>
  <c r="M22" i="7" s="1"/>
  <c r="M19" i="7"/>
  <c r="L74" i="7"/>
  <c r="M74" i="7" s="1"/>
  <c r="L39" i="7"/>
  <c r="M39" i="7" s="1"/>
  <c r="M70" i="7"/>
  <c r="L4" i="7"/>
  <c r="M4" i="7" s="1"/>
  <c r="L67" i="7"/>
  <c r="M67" i="7" s="1"/>
  <c r="L40" i="7"/>
  <c r="L37" i="7"/>
  <c r="L9" i="7"/>
  <c r="M9" i="7" s="1"/>
  <c r="L64" i="7"/>
  <c r="M64" i="7" s="1"/>
  <c r="L6" i="7"/>
  <c r="M6" i="7" s="1"/>
  <c r="L69" i="7"/>
  <c r="M69" i="7" s="1"/>
  <c r="L28" i="7"/>
  <c r="M28" i="7" s="1"/>
  <c r="M77" i="7"/>
  <c r="L66" i="7"/>
  <c r="L58" i="7"/>
  <c r="M58" i="7" s="1"/>
  <c r="L36" i="7"/>
  <c r="M36" i="7" s="1"/>
  <c r="M66" i="7"/>
  <c r="L55" i="7"/>
  <c r="M55" i="7" s="1"/>
  <c r="L47" i="7"/>
  <c r="M47" i="7" s="1"/>
  <c r="L8" i="7"/>
  <c r="M8" i="7" s="1"/>
  <c r="M15" i="9"/>
  <c r="L29" i="7"/>
  <c r="L75" i="7"/>
  <c r="M75" i="7" s="1"/>
  <c r="L14" i="7"/>
  <c r="M14" i="7" s="1"/>
  <c r="M61" i="7"/>
  <c r="L11" i="7"/>
  <c r="M11" i="7" s="1"/>
  <c r="L79" i="7"/>
  <c r="M79" i="7" s="1"/>
  <c r="L71" i="7"/>
  <c r="L63" i="7"/>
  <c r="L24" i="7"/>
  <c r="M24" i="7" s="1"/>
  <c r="M8" i="9"/>
  <c r="L48" i="7"/>
  <c r="M48" i="7" s="1"/>
  <c r="L80" i="7"/>
  <c r="M80" i="7" s="1"/>
  <c r="L56" i="7"/>
  <c r="M56" i="7" s="1"/>
  <c r="L53" i="7"/>
  <c r="M53" i="7" s="1"/>
  <c r="L31" i="7"/>
  <c r="M31" i="7" s="1"/>
  <c r="L19" i="7"/>
  <c r="L5" i="7"/>
  <c r="M5" i="7" s="1"/>
  <c r="M17" i="9"/>
  <c r="L59" i="7"/>
  <c r="M59" i="7" s="1"/>
  <c r="M71" i="7"/>
  <c r="L41" i="7"/>
  <c r="M41" i="7" s="1"/>
  <c r="M36" i="9"/>
  <c r="M10" i="9"/>
  <c r="L42" i="7"/>
  <c r="M42" i="7" s="1"/>
  <c r="M63" i="7"/>
  <c r="L49" i="7"/>
  <c r="M49" i="7" s="1"/>
  <c r="L21" i="7"/>
  <c r="M21" i="7" s="1"/>
  <c r="M19" i="9"/>
  <c r="M62" i="7"/>
  <c r="L51" i="7"/>
  <c r="L20" i="7"/>
  <c r="M20" i="7" s="1"/>
  <c r="L61" i="7"/>
  <c r="L76" i="7"/>
  <c r="M76" i="7" s="1"/>
  <c r="L68" i="7"/>
  <c r="M68" i="7" s="1"/>
  <c r="L60" i="7"/>
  <c r="M60" i="7" s="1"/>
  <c r="L10" i="7"/>
  <c r="M10" i="7" s="1"/>
  <c r="L81" i="7"/>
  <c r="M81" i="7" s="1"/>
  <c r="L73" i="7"/>
  <c r="M73" i="7" s="1"/>
  <c r="L65" i="7"/>
  <c r="M65" i="7" s="1"/>
  <c r="L57" i="7"/>
  <c r="M57" i="7" s="1"/>
  <c r="L38" i="7"/>
  <c r="M38" i="7" s="1"/>
  <c r="M12" i="9"/>
  <c r="L3" i="7"/>
  <c r="M3" i="7" s="1"/>
  <c r="M69" i="9"/>
  <c r="M61" i="9"/>
  <c r="M53" i="9"/>
  <c r="M45" i="9"/>
  <c r="M37" i="9"/>
  <c r="M94" i="9"/>
  <c r="M86" i="9"/>
  <c r="M78" i="9"/>
  <c r="M70" i="9"/>
  <c r="M62" i="9"/>
  <c r="M95" i="9"/>
  <c r="M9" i="9"/>
  <c r="M52" i="7"/>
  <c r="M37" i="7"/>
  <c r="M40" i="7"/>
  <c r="M54" i="7"/>
  <c r="M46" i="7"/>
  <c r="M51" i="7"/>
  <c r="M29" i="7"/>
  <c r="M90" i="9"/>
  <c r="M82" i="9"/>
  <c r="M74" i="9"/>
  <c r="M66" i="9"/>
  <c r="M58" i="9"/>
  <c r="M50" i="9"/>
  <c r="M42" i="9"/>
  <c r="M34" i="9"/>
  <c r="M26" i="9"/>
  <c r="M91" i="9"/>
  <c r="M83" i="9"/>
  <c r="M75" i="9"/>
  <c r="M67" i="9"/>
  <c r="M59" i="9"/>
  <c r="M51" i="9"/>
  <c r="M43" i="9"/>
  <c r="M35" i="9"/>
  <c r="M27" i="9"/>
  <c r="M92" i="9"/>
  <c r="M84" i="9"/>
  <c r="M76" i="9"/>
  <c r="M68" i="9"/>
  <c r="M60" i="9"/>
  <c r="M52" i="9"/>
  <c r="M44" i="9"/>
  <c r="M28" i="9"/>
  <c r="M93" i="9"/>
  <c r="M85" i="9"/>
  <c r="M77" i="9"/>
  <c r="M29" i="9"/>
  <c r="M54" i="9"/>
  <c r="M46" i="9"/>
  <c r="M38" i="9"/>
  <c r="M30" i="9"/>
  <c r="M22" i="9"/>
  <c r="M87" i="9"/>
  <c r="M79" i="9"/>
  <c r="M71" i="9"/>
  <c r="M63" i="9"/>
  <c r="M55" i="9"/>
  <c r="M47" i="9"/>
  <c r="M39" i="9"/>
  <c r="M31" i="9"/>
  <c r="M23" i="9"/>
  <c r="M88" i="9"/>
  <c r="M80" i="9"/>
  <c r="M72" i="9"/>
  <c r="M64" i="9"/>
  <c r="M56" i="9"/>
  <c r="M48" i="9"/>
  <c r="M40" i="9"/>
  <c r="M32" i="9"/>
  <c r="M24" i="9"/>
  <c r="M89" i="9"/>
  <c r="M81" i="9"/>
  <c r="M73" i="9"/>
  <c r="M65" i="9"/>
  <c r="M57" i="9"/>
  <c r="M49" i="9"/>
  <c r="M41" i="9"/>
  <c r="M33" i="9"/>
  <c r="M25" i="9"/>
  <c r="H14" i="5"/>
  <c r="E14" i="5"/>
  <c r="J14" i="5" s="1"/>
  <c r="H12" i="5"/>
  <c r="E12" i="5"/>
  <c r="J12" i="5" s="1"/>
  <c r="H13" i="5"/>
  <c r="E13" i="5"/>
  <c r="H25" i="5"/>
  <c r="E25" i="5"/>
  <c r="H16" i="5"/>
  <c r="E16" i="5"/>
  <c r="J16" i="5" s="1"/>
  <c r="H22" i="5"/>
  <c r="E22" i="5"/>
  <c r="J22" i="5" s="1"/>
  <c r="H28" i="5"/>
  <c r="E28" i="5"/>
  <c r="J28" i="5" s="1"/>
  <c r="H6" i="5"/>
  <c r="E6" i="5"/>
  <c r="H26" i="5"/>
  <c r="E26" i="5"/>
  <c r="J26" i="5" s="1"/>
  <c r="H20" i="5"/>
  <c r="E20" i="5"/>
  <c r="J20" i="5" s="1"/>
  <c r="H7" i="5"/>
  <c r="E7" i="5"/>
  <c r="J7" i="5" s="1"/>
  <c r="H23" i="5"/>
  <c r="E23" i="5"/>
  <c r="H30" i="5"/>
  <c r="E30" i="5"/>
  <c r="J30" i="5" s="1"/>
  <c r="H24" i="5"/>
  <c r="E24" i="5"/>
  <c r="J24" i="5" s="1"/>
  <c r="H15" i="5"/>
  <c r="E15" i="5"/>
  <c r="J15" i="5" s="1"/>
  <c r="H8" i="5"/>
  <c r="E8" i="5"/>
  <c r="J8" i="5" s="1"/>
  <c r="H18" i="5"/>
  <c r="E18" i="5"/>
  <c r="J18" i="5" s="1"/>
  <c r="H5" i="5"/>
  <c r="E5" i="5"/>
  <c r="J5" i="5" s="1"/>
  <c r="H21" i="5"/>
  <c r="E21" i="5"/>
  <c r="J21" i="5" s="1"/>
  <c r="H4" i="5"/>
  <c r="E4" i="5"/>
  <c r="H10" i="5"/>
  <c r="E10" i="5"/>
  <c r="J10" i="5" s="1"/>
  <c r="H9" i="5"/>
  <c r="E9" i="5"/>
  <c r="J9" i="5" s="1"/>
  <c r="H17" i="5"/>
  <c r="E17" i="5"/>
  <c r="J17" i="5" s="1"/>
  <c r="H31" i="5"/>
  <c r="E31" i="5"/>
  <c r="J31" i="5" s="1"/>
  <c r="H29" i="5"/>
  <c r="E29" i="5"/>
  <c r="J29" i="5" s="1"/>
  <c r="H19" i="5"/>
  <c r="E19" i="5"/>
  <c r="J19" i="5" s="1"/>
  <c r="H27" i="5"/>
  <c r="E27" i="5"/>
  <c r="H11" i="5"/>
  <c r="E11" i="5"/>
  <c r="Q37" i="1"/>
  <c r="N37" i="1"/>
  <c r="Q17" i="1"/>
  <c r="N17" i="1"/>
  <c r="S17" i="1" s="1"/>
  <c r="Q31" i="1"/>
  <c r="N31" i="1"/>
  <c r="Q35" i="1"/>
  <c r="N35" i="1"/>
  <c r="S35" i="1" s="1"/>
  <c r="Q34" i="1"/>
  <c r="N34" i="1"/>
  <c r="S34" i="1" s="1"/>
  <c r="Q38" i="1"/>
  <c r="N38" i="1"/>
  <c r="Q18" i="1"/>
  <c r="N18" i="1"/>
  <c r="Q16" i="1"/>
  <c r="N16" i="1"/>
  <c r="Q14" i="1"/>
  <c r="N14" i="1"/>
  <c r="Q32" i="1"/>
  <c r="N32" i="1"/>
  <c r="Q29" i="1"/>
  <c r="N29" i="1"/>
  <c r="Q9" i="1"/>
  <c r="N9" i="1"/>
  <c r="S9" i="1" s="1"/>
  <c r="Q23" i="1"/>
  <c r="N23" i="1"/>
  <c r="S23" i="1" s="1"/>
  <c r="Q27" i="1"/>
  <c r="N27" i="1"/>
  <c r="S27" i="1" s="1"/>
  <c r="Q24" i="1"/>
  <c r="N24" i="1"/>
  <c r="S24" i="1" s="1"/>
  <c r="Q20" i="1"/>
  <c r="N20" i="1"/>
  <c r="Q8" i="1"/>
  <c r="N8" i="1"/>
  <c r="Q5" i="1"/>
  <c r="N5" i="1"/>
  <c r="Q12" i="1"/>
  <c r="N12" i="1"/>
  <c r="S12" i="1" s="1"/>
  <c r="Q26" i="1"/>
  <c r="N26" i="1"/>
  <c r="S26" i="1" s="1"/>
  <c r="Q28" i="1"/>
  <c r="N28" i="1"/>
  <c r="Q33" i="1"/>
  <c r="N33" i="1"/>
  <c r="S33" i="1" s="1"/>
  <c r="Q13" i="1"/>
  <c r="N13" i="1"/>
  <c r="Q22" i="1"/>
  <c r="N22" i="1"/>
  <c r="Q4" i="1"/>
  <c r="N4" i="1"/>
  <c r="Q7" i="1"/>
  <c r="N7" i="1"/>
  <c r="Q6" i="1"/>
  <c r="N6" i="1"/>
  <c r="Q11" i="1"/>
  <c r="N11" i="1"/>
  <c r="S11" i="1" s="1"/>
  <c r="Q19" i="1"/>
  <c r="N19" i="1"/>
  <c r="Q30" i="1"/>
  <c r="N30" i="1"/>
  <c r="S30" i="1" s="1"/>
  <c r="Q15" i="1"/>
  <c r="N15" i="1"/>
  <c r="S15" i="1" s="1"/>
  <c r="Q36" i="1"/>
  <c r="N36" i="1"/>
  <c r="Q10" i="1"/>
  <c r="N10" i="1"/>
  <c r="S10" i="1" s="1"/>
  <c r="Q25" i="1"/>
  <c r="N25" i="1"/>
  <c r="Q21" i="1"/>
  <c r="N21" i="1"/>
  <c r="H37" i="1"/>
  <c r="H17" i="1"/>
  <c r="H31" i="1"/>
  <c r="H35" i="1"/>
  <c r="H34" i="1"/>
  <c r="H38" i="1"/>
  <c r="H18" i="1"/>
  <c r="H16" i="1"/>
  <c r="H14" i="1"/>
  <c r="H32" i="1"/>
  <c r="H29" i="1"/>
  <c r="H9" i="1"/>
  <c r="H23" i="1"/>
  <c r="H27" i="1"/>
  <c r="H24" i="1"/>
  <c r="H20" i="1"/>
  <c r="H8" i="1"/>
  <c r="H5" i="1"/>
  <c r="H12" i="1"/>
  <c r="H26" i="1"/>
  <c r="H28" i="1"/>
  <c r="H33" i="1"/>
  <c r="H13" i="1"/>
  <c r="H22" i="1"/>
  <c r="H4" i="1"/>
  <c r="H7" i="1"/>
  <c r="H6" i="1"/>
  <c r="H11" i="1"/>
  <c r="H19" i="1"/>
  <c r="H30" i="1"/>
  <c r="H15" i="1"/>
  <c r="H36" i="1"/>
  <c r="H10" i="1"/>
  <c r="H25" i="1"/>
  <c r="H21" i="1"/>
  <c r="H37" i="4"/>
  <c r="H10" i="4"/>
  <c r="H32" i="4"/>
  <c r="H20" i="4"/>
  <c r="H27" i="4"/>
  <c r="H19" i="4"/>
  <c r="H33" i="4"/>
  <c r="H14" i="4"/>
  <c r="J14" i="4" s="1"/>
  <c r="H18" i="4"/>
  <c r="H13" i="4"/>
  <c r="H12" i="4"/>
  <c r="H9" i="4"/>
  <c r="H31" i="4"/>
  <c r="H24" i="4"/>
  <c r="H35" i="4"/>
  <c r="H8" i="4"/>
  <c r="H5" i="4"/>
  <c r="H30" i="4"/>
  <c r="H29" i="4"/>
  <c r="H28" i="4"/>
  <c r="H34" i="4"/>
  <c r="H23" i="4"/>
  <c r="H22" i="4"/>
  <c r="H7" i="4"/>
  <c r="H36" i="4"/>
  <c r="H21" i="4"/>
  <c r="H4" i="4"/>
  <c r="H17" i="4"/>
  <c r="H16" i="4"/>
  <c r="H25" i="4"/>
  <c r="H6" i="4"/>
  <c r="H26" i="4"/>
  <c r="H11" i="4"/>
  <c r="H15" i="4"/>
  <c r="Q14" i="4"/>
  <c r="N14" i="4"/>
  <c r="J11" i="5" l="1"/>
  <c r="J4" i="5"/>
  <c r="J23" i="5"/>
  <c r="J25" i="5"/>
  <c r="S31" i="1"/>
  <c r="S25" i="1"/>
  <c r="S36" i="1"/>
  <c r="S22" i="1"/>
  <c r="J27" i="5"/>
  <c r="J13" i="5"/>
  <c r="J6" i="5"/>
  <c r="S16" i="1"/>
  <c r="S29" i="1"/>
  <c r="S20" i="1"/>
  <c r="S38" i="1"/>
  <c r="S21" i="1"/>
  <c r="S8" i="1"/>
  <c r="S5" i="1"/>
  <c r="S4" i="1"/>
  <c r="S7" i="1"/>
  <c r="S13" i="1"/>
  <c r="S14" i="1"/>
  <c r="S6" i="1"/>
  <c r="S18" i="1"/>
  <c r="S28" i="1"/>
  <c r="S19" i="1"/>
  <c r="S32" i="1"/>
  <c r="S37" i="1"/>
  <c r="S14" i="4"/>
  <c r="T14" i="4" s="1"/>
  <c r="Q37" i="4" l="1"/>
  <c r="N37" i="4"/>
  <c r="Q10" i="4"/>
  <c r="N10" i="4"/>
  <c r="Q32" i="4"/>
  <c r="N32" i="4"/>
  <c r="Q20" i="4"/>
  <c r="N20" i="4"/>
  <c r="S20" i="4" s="1"/>
  <c r="Q27" i="4"/>
  <c r="N27" i="4"/>
  <c r="S27" i="4" s="1"/>
  <c r="Q19" i="4"/>
  <c r="N19" i="4"/>
  <c r="S19" i="4" s="1"/>
  <c r="Q33" i="4"/>
  <c r="N33" i="4"/>
  <c r="Q18" i="4"/>
  <c r="N18" i="4"/>
  <c r="Q13" i="4"/>
  <c r="N13" i="4"/>
  <c r="Q12" i="4"/>
  <c r="N12" i="4"/>
  <c r="Q9" i="4"/>
  <c r="N9" i="4"/>
  <c r="Q31" i="4"/>
  <c r="N31" i="4"/>
  <c r="Q24" i="4"/>
  <c r="N24" i="4"/>
  <c r="Q35" i="4"/>
  <c r="N35" i="4"/>
  <c r="S35" i="4" s="1"/>
  <c r="Q8" i="4"/>
  <c r="N8" i="4"/>
  <c r="Q5" i="4"/>
  <c r="N5" i="4"/>
  <c r="Q30" i="4"/>
  <c r="N30" i="4"/>
  <c r="S30" i="4" s="1"/>
  <c r="Q29" i="4"/>
  <c r="N29" i="4"/>
  <c r="S29" i="4" s="1"/>
  <c r="Q28" i="4"/>
  <c r="N28" i="4"/>
  <c r="Q34" i="4"/>
  <c r="N34" i="4"/>
  <c r="Q23" i="4"/>
  <c r="N23" i="4"/>
  <c r="Q22" i="4"/>
  <c r="N22" i="4"/>
  <c r="Q7" i="4"/>
  <c r="N7" i="4"/>
  <c r="Q36" i="4"/>
  <c r="N36" i="4"/>
  <c r="Q21" i="4"/>
  <c r="N21" i="4"/>
  <c r="S21" i="4" s="1"/>
  <c r="Q4" i="4"/>
  <c r="N4" i="4"/>
  <c r="S4" i="4" s="1"/>
  <c r="Q17" i="4"/>
  <c r="N17" i="4"/>
  <c r="Q16" i="4"/>
  <c r="N16" i="4"/>
  <c r="Q25" i="4"/>
  <c r="N25" i="4"/>
  <c r="Q6" i="4"/>
  <c r="N6" i="4"/>
  <c r="Q26" i="4"/>
  <c r="N26" i="4"/>
  <c r="Q11" i="4"/>
  <c r="N11" i="4"/>
  <c r="Q15" i="4"/>
  <c r="N15" i="4"/>
  <c r="Q14" i="5"/>
  <c r="Q12" i="5"/>
  <c r="Q13" i="5"/>
  <c r="N14" i="5"/>
  <c r="N12" i="5"/>
  <c r="N13" i="5"/>
  <c r="Q25" i="5"/>
  <c r="N25" i="5"/>
  <c r="Q16" i="5"/>
  <c r="N16" i="5"/>
  <c r="T16" i="5" s="1"/>
  <c r="U16" i="5" s="1"/>
  <c r="Q22" i="5"/>
  <c r="N22" i="5"/>
  <c r="T22" i="5" s="1"/>
  <c r="U22" i="5" s="1"/>
  <c r="Q28" i="5"/>
  <c r="N28" i="5"/>
  <c r="T28" i="5" s="1"/>
  <c r="U28" i="5" s="1"/>
  <c r="Q6" i="5"/>
  <c r="N6" i="5"/>
  <c r="Q26" i="5"/>
  <c r="N26" i="5"/>
  <c r="T26" i="5" s="1"/>
  <c r="U26" i="5" s="1"/>
  <c r="Q20" i="5"/>
  <c r="N20" i="5"/>
  <c r="Q7" i="5"/>
  <c r="N7" i="5"/>
  <c r="T7" i="5" s="1"/>
  <c r="U7" i="5" s="1"/>
  <c r="Q23" i="5"/>
  <c r="N23" i="5"/>
  <c r="T23" i="5" s="1"/>
  <c r="U23" i="5" s="1"/>
  <c r="Q30" i="5"/>
  <c r="N30" i="5"/>
  <c r="Q24" i="5"/>
  <c r="N24" i="5"/>
  <c r="Q15" i="5"/>
  <c r="N15" i="5"/>
  <c r="T15" i="5" s="1"/>
  <c r="U15" i="5" s="1"/>
  <c r="Q8" i="5"/>
  <c r="N8" i="5"/>
  <c r="T8" i="5" s="1"/>
  <c r="U8" i="5" s="1"/>
  <c r="Q18" i="5"/>
  <c r="N18" i="5"/>
  <c r="Q5" i="5"/>
  <c r="N5" i="5"/>
  <c r="Q21" i="5"/>
  <c r="N21" i="5"/>
  <c r="T21" i="5" s="1"/>
  <c r="U21" i="5" s="1"/>
  <c r="Q4" i="5"/>
  <c r="N4" i="5"/>
  <c r="Q10" i="5"/>
  <c r="N10" i="5"/>
  <c r="T10" i="5" s="1"/>
  <c r="U10" i="5" s="1"/>
  <c r="Q9" i="5"/>
  <c r="N9" i="5"/>
  <c r="T9" i="5" s="1"/>
  <c r="U9" i="5" s="1"/>
  <c r="Q17" i="5"/>
  <c r="N17" i="5"/>
  <c r="T17" i="5" s="1"/>
  <c r="U17" i="5" s="1"/>
  <c r="Q31" i="5"/>
  <c r="N31" i="5"/>
  <c r="Q29" i="5"/>
  <c r="N29" i="5"/>
  <c r="T29" i="5" s="1"/>
  <c r="U29" i="5" s="1"/>
  <c r="Q19" i="5"/>
  <c r="N19" i="5"/>
  <c r="T19" i="5" s="1"/>
  <c r="U19" i="5" s="1"/>
  <c r="Q27" i="5"/>
  <c r="N27" i="5"/>
  <c r="Q11" i="5"/>
  <c r="N11" i="5"/>
  <c r="T11" i="5" s="1"/>
  <c r="U11" i="5" s="1"/>
  <c r="E37" i="4"/>
  <c r="E10" i="4"/>
  <c r="E32" i="4"/>
  <c r="E20" i="4"/>
  <c r="E27" i="4"/>
  <c r="E19" i="4"/>
  <c r="E33" i="4"/>
  <c r="E18" i="4"/>
  <c r="J18" i="4" s="1"/>
  <c r="E13" i="4"/>
  <c r="E12" i="4"/>
  <c r="E9" i="4"/>
  <c r="J9" i="4" s="1"/>
  <c r="E31" i="4"/>
  <c r="E24" i="4"/>
  <c r="E35" i="4"/>
  <c r="E8" i="4"/>
  <c r="E5" i="4"/>
  <c r="E30" i="4"/>
  <c r="E29" i="4"/>
  <c r="E28" i="4"/>
  <c r="E34" i="4"/>
  <c r="E23" i="4"/>
  <c r="E22" i="4"/>
  <c r="E7" i="4"/>
  <c r="E36" i="4"/>
  <c r="E21" i="4"/>
  <c r="E4" i="4"/>
  <c r="E17" i="4"/>
  <c r="E16" i="4"/>
  <c r="J16" i="4" s="1"/>
  <c r="E25" i="4"/>
  <c r="J25" i="4" s="1"/>
  <c r="E6" i="4"/>
  <c r="E26" i="4"/>
  <c r="J26" i="4" s="1"/>
  <c r="E11" i="4"/>
  <c r="E15" i="4"/>
  <c r="E37" i="1"/>
  <c r="E17" i="1"/>
  <c r="E31" i="1"/>
  <c r="E35" i="1"/>
  <c r="E34" i="1"/>
  <c r="E38" i="1"/>
  <c r="E18" i="1"/>
  <c r="E16" i="1"/>
  <c r="E14" i="1"/>
  <c r="E32" i="1"/>
  <c r="E29" i="1"/>
  <c r="E9" i="1"/>
  <c r="E23" i="1"/>
  <c r="E27" i="1"/>
  <c r="E24" i="1"/>
  <c r="E20" i="1"/>
  <c r="E8" i="1"/>
  <c r="E5" i="1"/>
  <c r="E12" i="1"/>
  <c r="E26" i="1"/>
  <c r="E28" i="1"/>
  <c r="E33" i="1"/>
  <c r="E13" i="1"/>
  <c r="E22" i="1"/>
  <c r="E4" i="1"/>
  <c r="E7" i="1"/>
  <c r="E6" i="1"/>
  <c r="E11" i="1"/>
  <c r="E19" i="1"/>
  <c r="E30" i="1"/>
  <c r="E15" i="1"/>
  <c r="E36" i="1"/>
  <c r="E10" i="1"/>
  <c r="E25" i="1"/>
  <c r="E21" i="1"/>
  <c r="S36" i="4" l="1"/>
  <c r="T27" i="5"/>
  <c r="U27" i="5" s="1"/>
  <c r="T18" i="5"/>
  <c r="U18" i="5" s="1"/>
  <c r="T4" i="5"/>
  <c r="U4" i="5" s="1"/>
  <c r="T20" i="5"/>
  <c r="U20" i="5" s="1"/>
  <c r="T30" i="5"/>
  <c r="U30" i="5" s="1"/>
  <c r="T5" i="5"/>
  <c r="U5" i="5" s="1"/>
  <c r="T6" i="5"/>
  <c r="U6" i="5" s="1"/>
  <c r="T31" i="5"/>
  <c r="U31" i="5" s="1"/>
  <c r="T24" i="5"/>
  <c r="U24" i="5" s="1"/>
  <c r="T25" i="5"/>
  <c r="U25" i="5" s="1"/>
  <c r="S23" i="4"/>
  <c r="S37" i="4"/>
  <c r="J36" i="1"/>
  <c r="T36" i="1" s="1"/>
  <c r="J15" i="1"/>
  <c r="T15" i="1" s="1"/>
  <c r="J30" i="1"/>
  <c r="T30" i="1" s="1"/>
  <c r="J7" i="1"/>
  <c r="T7" i="1" s="1"/>
  <c r="J35" i="1"/>
  <c r="T35" i="1" s="1"/>
  <c r="J11" i="1"/>
  <c r="T11" i="1" s="1"/>
  <c r="J38" i="1"/>
  <c r="T38" i="1" s="1"/>
  <c r="J19" i="1"/>
  <c r="T19" i="1" s="1"/>
  <c r="J9" i="1"/>
  <c r="T9" i="1" s="1"/>
  <c r="J29" i="1"/>
  <c r="T29" i="1" s="1"/>
  <c r="J32" i="1"/>
  <c r="T32" i="1" s="1"/>
  <c r="J28" i="1"/>
  <c r="T28" i="1" s="1"/>
  <c r="J14" i="1"/>
  <c r="T14" i="1" s="1"/>
  <c r="J4" i="1"/>
  <c r="T4" i="1" s="1"/>
  <c r="J13" i="1"/>
  <c r="T13" i="1" s="1"/>
  <c r="J17" i="1"/>
  <c r="T17" i="1" s="1"/>
  <c r="J26" i="1"/>
  <c r="T26" i="1" s="1"/>
  <c r="J20" i="1"/>
  <c r="T20" i="1" s="1"/>
  <c r="J10" i="1"/>
  <c r="T10" i="1" s="1"/>
  <c r="J16" i="1"/>
  <c r="T16" i="1" s="1"/>
  <c r="J34" i="1"/>
  <c r="T34" i="1" s="1"/>
  <c r="J22" i="1"/>
  <c r="T22" i="1" s="1"/>
  <c r="J37" i="1"/>
  <c r="T37" i="1" s="1"/>
  <c r="J12" i="1"/>
  <c r="T12" i="1" s="1"/>
  <c r="J21" i="1"/>
  <c r="T21" i="1" s="1"/>
  <c r="J24" i="1"/>
  <c r="T24" i="1" s="1"/>
  <c r="J23" i="1"/>
  <c r="T23" i="1" s="1"/>
  <c r="J33" i="1"/>
  <c r="T33" i="1" s="1"/>
  <c r="J5" i="1"/>
  <c r="T5" i="1" s="1"/>
  <c r="J25" i="1"/>
  <c r="T25" i="1" s="1"/>
  <c r="J27" i="1"/>
  <c r="T27" i="1" s="1"/>
  <c r="J31" i="1"/>
  <c r="T31" i="1" s="1"/>
  <c r="J6" i="1"/>
  <c r="T6" i="1" s="1"/>
  <c r="J8" i="1"/>
  <c r="T8" i="1" s="1"/>
  <c r="J18" i="1"/>
  <c r="T18" i="1" s="1"/>
  <c r="J5" i="4"/>
  <c r="S11" i="4"/>
  <c r="S22" i="4"/>
  <c r="S31" i="4"/>
  <c r="S10" i="4"/>
  <c r="S9" i="4"/>
  <c r="T9" i="4" s="1"/>
  <c r="J35" i="4"/>
  <c r="S32" i="4"/>
  <c r="J20" i="4"/>
  <c r="S12" i="4"/>
  <c r="J17" i="4"/>
  <c r="J33" i="4"/>
  <c r="S15" i="4"/>
  <c r="S24" i="4"/>
  <c r="T20" i="4"/>
  <c r="S34" i="4"/>
  <c r="T35" i="4"/>
  <c r="J15" i="4"/>
  <c r="J7" i="4"/>
  <c r="S13" i="4"/>
  <c r="S5" i="4"/>
  <c r="S8" i="4"/>
  <c r="S6" i="4"/>
  <c r="J37" i="4"/>
  <c r="J10" i="4"/>
  <c r="J32" i="4"/>
  <c r="J13" i="4"/>
  <c r="J31" i="4"/>
  <c r="J24" i="4"/>
  <c r="J30" i="4"/>
  <c r="T30" i="4" s="1"/>
  <c r="J29" i="4"/>
  <c r="T29" i="4" s="1"/>
  <c r="J28" i="4"/>
  <c r="J34" i="4"/>
  <c r="J23" i="4"/>
  <c r="J22" i="4"/>
  <c r="J36" i="4"/>
  <c r="J11" i="4"/>
  <c r="S33" i="4"/>
  <c r="S26" i="4"/>
  <c r="T26" i="4" s="1"/>
  <c r="S17" i="4"/>
  <c r="S7" i="4"/>
  <c r="S16" i="4"/>
  <c r="T16" i="4" s="1"/>
  <c r="S18" i="4"/>
  <c r="T18" i="4" s="1"/>
  <c r="J21" i="4"/>
  <c r="T21" i="4" s="1"/>
  <c r="J8" i="4"/>
  <c r="J27" i="4"/>
  <c r="T27" i="4" s="1"/>
  <c r="S25" i="4"/>
  <c r="T25" i="4" s="1"/>
  <c r="S28" i="4"/>
  <c r="J6" i="4"/>
  <c r="J12" i="4"/>
  <c r="J4" i="4"/>
  <c r="T4" i="4" s="1"/>
  <c r="J19" i="4"/>
  <c r="T19" i="4" s="1"/>
  <c r="T13" i="5"/>
  <c r="U13" i="5" s="1"/>
  <c r="T14" i="5"/>
  <c r="U14" i="5" s="1"/>
  <c r="T12" i="5"/>
  <c r="U12" i="5" s="1"/>
  <c r="T28" i="4" l="1"/>
  <c r="T36" i="4"/>
  <c r="T37" i="4"/>
  <c r="T23" i="4"/>
  <c r="T15" i="4"/>
  <c r="T5" i="4"/>
  <c r="T10" i="4"/>
  <c r="T11" i="4"/>
  <c r="T22" i="4"/>
  <c r="T31" i="4"/>
  <c r="T12" i="4"/>
  <c r="T6" i="4"/>
  <c r="T32" i="4"/>
  <c r="T7" i="4"/>
  <c r="T8" i="4"/>
  <c r="T33" i="4"/>
  <c r="T34" i="4"/>
  <c r="T24" i="4"/>
  <c r="T13" i="4"/>
  <c r="T17" i="4"/>
</calcChain>
</file>

<file path=xl/sharedStrings.xml><?xml version="1.0" encoding="utf-8"?>
<sst xmlns="http://schemas.openxmlformats.org/spreadsheetml/2006/main" count="506" uniqueCount="388">
  <si>
    <t>常规检查</t>
  </si>
  <si>
    <t>第一次</t>
    <phoneticPr fontId="1" type="noConversion"/>
  </si>
  <si>
    <t>第二次</t>
    <phoneticPr fontId="1" type="noConversion"/>
  </si>
  <si>
    <t>第三次</t>
    <phoneticPr fontId="1" type="noConversion"/>
  </si>
  <si>
    <t>T071023</t>
  </si>
  <si>
    <t>T071024</t>
  </si>
  <si>
    <t>T071025</t>
  </si>
  <si>
    <t>T071026</t>
  </si>
  <si>
    <t>T071027</t>
  </si>
  <si>
    <t>T072013</t>
  </si>
  <si>
    <t>T072014</t>
  </si>
  <si>
    <t>T072015</t>
  </si>
  <si>
    <t>T072016</t>
  </si>
  <si>
    <t>T072017</t>
  </si>
  <si>
    <t>T072018</t>
  </si>
  <si>
    <t>T072019</t>
  </si>
  <si>
    <t>T072020</t>
  </si>
  <si>
    <t>T072021</t>
  </si>
  <si>
    <t>T072022</t>
  </si>
  <si>
    <t>T072023</t>
  </si>
  <si>
    <t>T072024</t>
  </si>
  <si>
    <t>T072025</t>
  </si>
  <si>
    <t>T072026</t>
  </si>
  <si>
    <t>T072027</t>
  </si>
  <si>
    <t>T072028</t>
  </si>
  <si>
    <t>T073017</t>
  </si>
  <si>
    <t>T073018</t>
  </si>
  <si>
    <t>T073019</t>
  </si>
  <si>
    <t>T073020</t>
  </si>
  <si>
    <t>T073021</t>
  </si>
  <si>
    <t>T073023</t>
  </si>
  <si>
    <t>T073024</t>
  </si>
  <si>
    <t>T073025</t>
  </si>
  <si>
    <t>T073026</t>
  </si>
  <si>
    <t>T073027</t>
  </si>
  <si>
    <t>T073028</t>
  </si>
  <si>
    <t>突击查寝</t>
    <phoneticPr fontId="1" type="noConversion"/>
  </si>
  <si>
    <t>均分</t>
    <phoneticPr fontId="1" type="noConversion"/>
  </si>
  <si>
    <t>T153019</t>
  </si>
  <si>
    <t>T153020</t>
  </si>
  <si>
    <t>T153021</t>
  </si>
  <si>
    <t>T153022</t>
  </si>
  <si>
    <t>T153023</t>
  </si>
  <si>
    <t>T153024</t>
  </si>
  <si>
    <t>T153025</t>
  </si>
  <si>
    <t>T153026</t>
  </si>
  <si>
    <t>T153027</t>
  </si>
  <si>
    <t>T153028</t>
  </si>
  <si>
    <t>T153029</t>
  </si>
  <si>
    <t>T153030</t>
  </si>
  <si>
    <t>T153031</t>
  </si>
  <si>
    <t>T153032</t>
  </si>
  <si>
    <t>T153033</t>
  </si>
  <si>
    <t>T153034</t>
  </si>
  <si>
    <t>T153035</t>
  </si>
  <si>
    <t>T153036</t>
  </si>
  <si>
    <t>T153037</t>
  </si>
  <si>
    <t>T153038</t>
  </si>
  <si>
    <t>T153039</t>
  </si>
  <si>
    <t>T153040</t>
  </si>
  <si>
    <t>T153041</t>
  </si>
  <si>
    <t>T153042</t>
  </si>
  <si>
    <t>T153043</t>
  </si>
  <si>
    <t>T153044</t>
  </si>
  <si>
    <t>T153045</t>
  </si>
  <si>
    <t>T153046</t>
  </si>
  <si>
    <t>T153047</t>
  </si>
  <si>
    <t>T153048</t>
  </si>
  <si>
    <t>T153049</t>
  </si>
  <si>
    <t>T186004</t>
  </si>
  <si>
    <t>T186005</t>
  </si>
  <si>
    <t>T186006</t>
  </si>
  <si>
    <t>T186007</t>
  </si>
  <si>
    <t>T186008</t>
  </si>
  <si>
    <t>T186009</t>
  </si>
  <si>
    <t>T186010</t>
  </si>
  <si>
    <t>T180611</t>
  </si>
  <si>
    <t>T180612</t>
  </si>
  <si>
    <t>T186013</t>
  </si>
  <si>
    <t>T186014</t>
  </si>
  <si>
    <t>T186015</t>
  </si>
  <si>
    <t>T186016</t>
  </si>
  <si>
    <t>T186017</t>
  </si>
  <si>
    <t>T186018</t>
  </si>
  <si>
    <t>T186019</t>
  </si>
  <si>
    <t>T186020</t>
  </si>
  <si>
    <t>T186021</t>
  </si>
  <si>
    <t>T186022</t>
  </si>
  <si>
    <t>T186023</t>
  </si>
  <si>
    <t>T186024</t>
  </si>
  <si>
    <t>T186025</t>
  </si>
  <si>
    <t>T186026</t>
  </si>
  <si>
    <t>T186027</t>
  </si>
  <si>
    <t>T186028</t>
  </si>
  <si>
    <t>T212017</t>
  </si>
  <si>
    <t>T212018</t>
  </si>
  <si>
    <t>T212019</t>
  </si>
  <si>
    <t>T212038</t>
  </si>
  <si>
    <t>T212039</t>
  </si>
  <si>
    <t>T212040</t>
  </si>
  <si>
    <t>T211037</t>
  </si>
  <si>
    <t>T211039</t>
  </si>
  <si>
    <t>T211040</t>
  </si>
  <si>
    <t>\</t>
    <phoneticPr fontId="1" type="noConversion"/>
  </si>
  <si>
    <t>均分</t>
    <phoneticPr fontId="1" type="noConversion"/>
  </si>
  <si>
    <t>第一次</t>
    <phoneticPr fontId="1" type="noConversion"/>
  </si>
  <si>
    <t>第二次</t>
    <phoneticPr fontId="1" type="noConversion"/>
  </si>
  <si>
    <t>均分</t>
    <phoneticPr fontId="1" type="noConversion"/>
  </si>
  <si>
    <t>总分</t>
    <phoneticPr fontId="1" type="noConversion"/>
  </si>
  <si>
    <t>导员检查</t>
    <phoneticPr fontId="1" type="noConversion"/>
  </si>
  <si>
    <t>第一次</t>
    <phoneticPr fontId="1" type="noConversion"/>
  </si>
  <si>
    <t>第二次</t>
    <phoneticPr fontId="1" type="noConversion"/>
  </si>
  <si>
    <t>寝风加分</t>
    <phoneticPr fontId="1" type="noConversion"/>
  </si>
  <si>
    <t>突击检查</t>
    <phoneticPr fontId="1" type="noConversion"/>
  </si>
  <si>
    <t>总分</t>
    <phoneticPr fontId="1" type="noConversion"/>
  </si>
  <si>
    <t>最后总分</t>
    <phoneticPr fontId="1" type="noConversion"/>
  </si>
  <si>
    <t>第一学期</t>
    <phoneticPr fontId="1" type="noConversion"/>
  </si>
  <si>
    <t>第二学期</t>
    <phoneticPr fontId="1" type="noConversion"/>
  </si>
  <si>
    <t>T045043</t>
  </si>
  <si>
    <t>T045034</t>
  </si>
  <si>
    <t>T043006</t>
  </si>
  <si>
    <t>T045016</t>
  </si>
  <si>
    <t>T045007</t>
  </si>
  <si>
    <t>T216005</t>
  </si>
  <si>
    <t>T045058</t>
  </si>
  <si>
    <t>T045014</t>
  </si>
  <si>
    <t>T216002</t>
  </si>
  <si>
    <t>T045063</t>
  </si>
  <si>
    <t>T045013</t>
  </si>
  <si>
    <t>T045065</t>
  </si>
  <si>
    <t>T045053</t>
  </si>
  <si>
    <t>T216006</t>
  </si>
  <si>
    <t>T216003</t>
  </si>
  <si>
    <t>T041034</t>
  </si>
  <si>
    <t>T045046</t>
  </si>
  <si>
    <t>T045056</t>
  </si>
  <si>
    <t>T045018</t>
  </si>
  <si>
    <t>T045052</t>
  </si>
  <si>
    <t>T045054</t>
  </si>
  <si>
    <t>T045064</t>
  </si>
  <si>
    <t>T041012</t>
  </si>
  <si>
    <t>T045060</t>
  </si>
  <si>
    <t>T045047</t>
  </si>
  <si>
    <t>T045032</t>
  </si>
  <si>
    <t>T045042</t>
  </si>
  <si>
    <t>T045073</t>
  </si>
  <si>
    <t>T045044</t>
  </si>
  <si>
    <t>T045028</t>
  </si>
  <si>
    <t>T045026</t>
  </si>
  <si>
    <t>T045024</t>
  </si>
  <si>
    <t>T045019</t>
  </si>
  <si>
    <t>T041057</t>
  </si>
  <si>
    <t>T041046</t>
  </si>
  <si>
    <t>T045012</t>
  </si>
  <si>
    <t>T216001</t>
  </si>
  <si>
    <t>T045070</t>
  </si>
  <si>
    <t>T045062</t>
  </si>
  <si>
    <t>T045057</t>
  </si>
  <si>
    <t>T045051</t>
  </si>
  <si>
    <t>T045049</t>
  </si>
  <si>
    <t>T045011</t>
  </si>
  <si>
    <t>T045066</t>
  </si>
  <si>
    <t>T045061</t>
  </si>
  <si>
    <t>T045059</t>
  </si>
  <si>
    <t>T045036</t>
  </si>
  <si>
    <t>T045015</t>
  </si>
  <si>
    <t>T041042</t>
  </si>
  <si>
    <t>T045039</t>
  </si>
  <si>
    <t>T045048</t>
  </si>
  <si>
    <t>T045033</t>
  </si>
  <si>
    <t>T045021</t>
  </si>
  <si>
    <t>T043008</t>
  </si>
  <si>
    <t>T216004</t>
  </si>
  <si>
    <t>T045023</t>
  </si>
  <si>
    <t>T045041</t>
  </si>
  <si>
    <t>T045037</t>
  </si>
  <si>
    <t>T045030</t>
  </si>
  <si>
    <t>T045074</t>
  </si>
  <si>
    <t>T045038</t>
  </si>
  <si>
    <t>T045029</t>
  </si>
  <si>
    <t>T045017</t>
  </si>
  <si>
    <t>T045067</t>
  </si>
  <si>
    <t>T045040</t>
  </si>
  <si>
    <t>T045025</t>
  </si>
  <si>
    <t>T045035</t>
  </si>
  <si>
    <t>T045031</t>
  </si>
  <si>
    <t>T045027</t>
  </si>
  <si>
    <t>T043009</t>
  </si>
  <si>
    <t>T045071</t>
  </si>
  <si>
    <t>T045045</t>
  </si>
  <si>
    <t>T045068</t>
  </si>
  <si>
    <t>T045069</t>
  </si>
  <si>
    <t>T045055</t>
  </si>
  <si>
    <t>T045022</t>
  </si>
  <si>
    <t>T045072</t>
  </si>
  <si>
    <t>T045050</t>
  </si>
  <si>
    <t>总成绩</t>
    <phoneticPr fontId="1" type="noConversion"/>
  </si>
  <si>
    <t>第二次突击检查</t>
    <phoneticPr fontId="1" type="noConversion"/>
  </si>
  <si>
    <t>第一次突击检查</t>
    <phoneticPr fontId="1" type="noConversion"/>
  </si>
  <si>
    <t>第三次常规检查</t>
    <phoneticPr fontId="1" type="noConversion"/>
  </si>
  <si>
    <t>第二次常规检查</t>
    <phoneticPr fontId="1" type="noConversion"/>
  </si>
  <si>
    <t>第一次常规检查</t>
    <phoneticPr fontId="1" type="noConversion"/>
  </si>
  <si>
    <t>总分</t>
    <phoneticPr fontId="9" type="noConversion"/>
  </si>
  <si>
    <t>第二次突击查寝</t>
  </si>
  <si>
    <t>第一次突击查寝</t>
  </si>
  <si>
    <t>第二次常规查寝</t>
  </si>
  <si>
    <t>第一次常规查寝</t>
  </si>
  <si>
    <t>寝室号</t>
  </si>
  <si>
    <t>第二学期</t>
    <phoneticPr fontId="9" type="noConversion"/>
  </si>
  <si>
    <t>T171084</t>
  </si>
  <si>
    <t>171047</t>
    <phoneticPr fontId="9" type="noConversion"/>
  </si>
  <si>
    <t>T214020</t>
  </si>
  <si>
    <t>171058</t>
    <phoneticPr fontId="9" type="noConversion"/>
  </si>
  <si>
    <t>171042</t>
    <phoneticPr fontId="9" type="noConversion"/>
  </si>
  <si>
    <t>171075</t>
    <phoneticPr fontId="9" type="noConversion"/>
  </si>
  <si>
    <t>T214018</t>
  </si>
  <si>
    <t>T171016</t>
  </si>
  <si>
    <t>T171008</t>
  </si>
  <si>
    <t>T171028</t>
  </si>
  <si>
    <t>171032</t>
    <phoneticPr fontId="9" type="noConversion"/>
  </si>
  <si>
    <t>T171018</t>
  </si>
  <si>
    <t>171037</t>
    <phoneticPr fontId="9" type="noConversion"/>
  </si>
  <si>
    <t>T171011</t>
  </si>
  <si>
    <t>T214019</t>
  </si>
  <si>
    <t>T171087</t>
  </si>
  <si>
    <t>171041</t>
    <phoneticPr fontId="9" type="noConversion"/>
  </si>
  <si>
    <t>T171021</t>
  </si>
  <si>
    <t>T171007</t>
  </si>
  <si>
    <t>171074</t>
    <phoneticPr fontId="9" type="noConversion"/>
  </si>
  <si>
    <t>171043</t>
    <phoneticPr fontId="9" type="noConversion"/>
  </si>
  <si>
    <t>171059</t>
    <phoneticPr fontId="9" type="noConversion"/>
  </si>
  <si>
    <t>171066</t>
    <phoneticPr fontId="9" type="noConversion"/>
  </si>
  <si>
    <t>T214022</t>
  </si>
  <si>
    <t>T171085</t>
  </si>
  <si>
    <t>T171080</t>
  </si>
  <si>
    <t>T171078</t>
  </si>
  <si>
    <t>T171076</t>
  </si>
  <si>
    <t>T214023</t>
  </si>
  <si>
    <t>T171005</t>
  </si>
  <si>
    <t>T171002</t>
  </si>
  <si>
    <t>171063</t>
    <phoneticPr fontId="9" type="noConversion"/>
  </si>
  <si>
    <t>171045</t>
    <phoneticPr fontId="9" type="noConversion"/>
  </si>
  <si>
    <t>171031</t>
    <phoneticPr fontId="9" type="noConversion"/>
  </si>
  <si>
    <t>T171024</t>
  </si>
  <si>
    <t>T171004</t>
  </si>
  <si>
    <t>T171003</t>
  </si>
  <si>
    <t>T171086</t>
  </si>
  <si>
    <t>T172008</t>
  </si>
  <si>
    <t>T171081</t>
  </si>
  <si>
    <t>T171079</t>
  </si>
  <si>
    <t>T171077</t>
  </si>
  <si>
    <t>171065</t>
    <phoneticPr fontId="9" type="noConversion"/>
  </si>
  <si>
    <t>171056</t>
    <phoneticPr fontId="9" type="noConversion"/>
  </si>
  <si>
    <t>171055</t>
    <phoneticPr fontId="9" type="noConversion"/>
  </si>
  <si>
    <t>171039</t>
    <phoneticPr fontId="9" type="noConversion"/>
  </si>
  <si>
    <t>171030</t>
    <phoneticPr fontId="9" type="noConversion"/>
  </si>
  <si>
    <t>T172009</t>
  </si>
  <si>
    <t>171034</t>
    <phoneticPr fontId="9" type="noConversion"/>
  </si>
  <si>
    <t>T171083</t>
  </si>
  <si>
    <t>T171082</t>
  </si>
  <si>
    <t>171048</t>
    <phoneticPr fontId="9" type="noConversion"/>
  </si>
  <si>
    <t>171044</t>
    <phoneticPr fontId="9" type="noConversion"/>
  </si>
  <si>
    <t>171033</t>
    <phoneticPr fontId="9" type="noConversion"/>
  </si>
  <si>
    <t>T171020</t>
  </si>
  <si>
    <t>T171009</t>
  </si>
  <si>
    <t>T171006</t>
  </si>
  <si>
    <t>171064</t>
    <phoneticPr fontId="9" type="noConversion"/>
  </si>
  <si>
    <t>171071</t>
    <phoneticPr fontId="9" type="noConversion"/>
  </si>
  <si>
    <t>171068</t>
    <phoneticPr fontId="9" type="noConversion"/>
  </si>
  <si>
    <t>171057</t>
    <phoneticPr fontId="9" type="noConversion"/>
  </si>
  <si>
    <t>171051</t>
    <phoneticPr fontId="9" type="noConversion"/>
  </si>
  <si>
    <t>171035</t>
    <phoneticPr fontId="9" type="noConversion"/>
  </si>
  <si>
    <t>T171026</t>
  </si>
  <si>
    <t>171072</t>
    <phoneticPr fontId="9" type="noConversion"/>
  </si>
  <si>
    <t>171069</t>
    <phoneticPr fontId="9" type="noConversion"/>
  </si>
  <si>
    <t>171054</t>
    <phoneticPr fontId="9" type="noConversion"/>
  </si>
  <si>
    <t>171053</t>
    <phoneticPr fontId="9" type="noConversion"/>
  </si>
  <si>
    <t>171038</t>
    <phoneticPr fontId="9" type="noConversion"/>
  </si>
  <si>
    <t>171029</t>
    <phoneticPr fontId="9" type="noConversion"/>
  </si>
  <si>
    <t>T171025</t>
  </si>
  <si>
    <t>171073</t>
    <phoneticPr fontId="9" type="noConversion"/>
  </si>
  <si>
    <t>171070</t>
    <phoneticPr fontId="9" type="noConversion"/>
  </si>
  <si>
    <t>171061</t>
    <phoneticPr fontId="9" type="noConversion"/>
  </si>
  <si>
    <t>171050</t>
    <phoneticPr fontId="9" type="noConversion"/>
  </si>
  <si>
    <t>171046</t>
    <phoneticPr fontId="9" type="noConversion"/>
  </si>
  <si>
    <t>T171023</t>
  </si>
  <si>
    <t>T171017</t>
  </si>
  <si>
    <t>171036</t>
    <phoneticPr fontId="9" type="noConversion"/>
  </si>
  <si>
    <t>T171027</t>
  </si>
  <si>
    <t>171052</t>
    <phoneticPr fontId="9" type="noConversion"/>
  </si>
  <si>
    <t>T171019</t>
  </si>
  <si>
    <t>171049</t>
    <phoneticPr fontId="9" type="noConversion"/>
  </si>
  <si>
    <t>T171022</t>
  </si>
  <si>
    <t>总成绩</t>
    <phoneticPr fontId="9" type="noConversion"/>
  </si>
  <si>
    <t>第四次常规检查</t>
    <phoneticPr fontId="1" type="noConversion"/>
  </si>
  <si>
    <t>T131025</t>
    <phoneticPr fontId="9" type="noConversion"/>
  </si>
  <si>
    <t>T131008</t>
  </si>
  <si>
    <t>T131005</t>
  </si>
  <si>
    <t>T131010</t>
  </si>
  <si>
    <t>T131009</t>
  </si>
  <si>
    <t>T133021</t>
  </si>
  <si>
    <t>T131029</t>
    <phoneticPr fontId="9" type="noConversion"/>
  </si>
  <si>
    <t>T132031</t>
    <phoneticPr fontId="9" type="noConversion"/>
  </si>
  <si>
    <t>T131032</t>
    <phoneticPr fontId="9" type="noConversion"/>
  </si>
  <si>
    <t>T131015</t>
  </si>
  <si>
    <t>T131003</t>
  </si>
  <si>
    <t>T133001</t>
    <phoneticPr fontId="9" type="noConversion"/>
  </si>
  <si>
    <t>T131006</t>
  </si>
  <si>
    <t>T215022</t>
  </si>
  <si>
    <t>T133029</t>
  </si>
  <si>
    <t>T133023</t>
  </si>
  <si>
    <t>T131030</t>
    <phoneticPr fontId="9" type="noConversion"/>
  </si>
  <si>
    <t>T131020</t>
  </si>
  <si>
    <t>T131016</t>
  </si>
  <si>
    <t>T131013</t>
  </si>
  <si>
    <t>T131011</t>
  </si>
  <si>
    <t>T133012</t>
  </si>
  <si>
    <t>T132011</t>
    <phoneticPr fontId="9" type="noConversion"/>
  </si>
  <si>
    <t>T131019</t>
  </si>
  <si>
    <t>T132029</t>
    <phoneticPr fontId="9" type="noConversion"/>
  </si>
  <si>
    <t>T215024</t>
  </si>
  <si>
    <t>T132026</t>
    <phoneticPr fontId="9" type="noConversion"/>
  </si>
  <si>
    <t>T131021</t>
  </si>
  <si>
    <t>T132016</t>
    <phoneticPr fontId="9" type="noConversion"/>
  </si>
  <si>
    <t>T132007</t>
    <phoneticPr fontId="9" type="noConversion"/>
  </si>
  <si>
    <t>T132033</t>
    <phoneticPr fontId="9" type="noConversion"/>
  </si>
  <si>
    <t>T132027</t>
    <phoneticPr fontId="9" type="noConversion"/>
  </si>
  <si>
    <t>T132025</t>
    <phoneticPr fontId="9" type="noConversion"/>
  </si>
  <si>
    <t>T131023</t>
  </si>
  <si>
    <t>T133009</t>
  </si>
  <si>
    <t>T131026</t>
    <phoneticPr fontId="9" type="noConversion"/>
  </si>
  <si>
    <t>T131007</t>
  </si>
  <si>
    <t>T133015</t>
  </si>
  <si>
    <t>T132008</t>
    <phoneticPr fontId="9" type="noConversion"/>
  </si>
  <si>
    <t>T132012</t>
    <phoneticPr fontId="9" type="noConversion"/>
  </si>
  <si>
    <t>T132001</t>
    <phoneticPr fontId="9" type="noConversion"/>
  </si>
  <si>
    <t>T131031</t>
    <phoneticPr fontId="9" type="noConversion"/>
  </si>
  <si>
    <t>T131027</t>
    <phoneticPr fontId="9" type="noConversion"/>
  </si>
  <si>
    <t>T215020</t>
  </si>
  <si>
    <t>T133013</t>
  </si>
  <si>
    <t>T133018</t>
  </si>
  <si>
    <t>T133006</t>
  </si>
  <si>
    <t>T131001</t>
  </si>
  <si>
    <t>T215021</t>
  </si>
  <si>
    <t>T131012</t>
  </si>
  <si>
    <t>T132009</t>
    <phoneticPr fontId="9" type="noConversion"/>
  </si>
  <si>
    <t>T215029</t>
  </si>
  <si>
    <t>T132030</t>
    <phoneticPr fontId="9" type="noConversion"/>
  </si>
  <si>
    <t>T132004</t>
    <phoneticPr fontId="9" type="noConversion"/>
  </si>
  <si>
    <t>T133027</t>
  </si>
  <si>
    <t>T133024</t>
  </si>
  <si>
    <t>T133007</t>
  </si>
  <si>
    <t>T133003</t>
  </si>
  <si>
    <t>T131017</t>
  </si>
  <si>
    <t>T131004</t>
  </si>
  <si>
    <t>T132010</t>
    <phoneticPr fontId="9" type="noConversion"/>
  </si>
  <si>
    <t>T132002</t>
    <phoneticPr fontId="9" type="noConversion"/>
  </si>
  <si>
    <t>T131018</t>
  </si>
  <si>
    <t>T131002</t>
  </si>
  <si>
    <t>T133019</t>
  </si>
  <si>
    <t>T133011</t>
  </si>
  <si>
    <t>T133008</t>
  </si>
  <si>
    <t>T132015</t>
    <phoneticPr fontId="9" type="noConversion"/>
  </si>
  <si>
    <t>T133010</t>
  </si>
  <si>
    <t>T133005</t>
  </si>
  <si>
    <t>T133017</t>
  </si>
  <si>
    <t>T132006</t>
    <phoneticPr fontId="9" type="noConversion"/>
  </si>
  <si>
    <t>T132005</t>
    <phoneticPr fontId="9" type="noConversion"/>
  </si>
  <si>
    <t>T132003</t>
    <phoneticPr fontId="9" type="noConversion"/>
  </si>
  <si>
    <t>T133016</t>
  </si>
  <si>
    <t>T133020</t>
    <phoneticPr fontId="9" type="noConversion"/>
  </si>
  <si>
    <t>T133028</t>
  </si>
  <si>
    <t>T133025</t>
  </si>
  <si>
    <t>T132017</t>
    <phoneticPr fontId="9" type="noConversion"/>
  </si>
  <si>
    <t>T132013</t>
    <phoneticPr fontId="9" type="noConversion"/>
  </si>
  <si>
    <t>T131028</t>
    <phoneticPr fontId="9" type="noConversion"/>
  </si>
  <si>
    <t>T133026</t>
  </si>
  <si>
    <t>T133004</t>
  </si>
  <si>
    <t>T132014</t>
    <phoneticPr fontId="9" type="noConversion"/>
  </si>
  <si>
    <t>T131022</t>
  </si>
  <si>
    <t>总分</t>
    <phoneticPr fontId="12" type="noConversion"/>
  </si>
  <si>
    <t>第二次突击查寝</t>
    <phoneticPr fontId="12" type="noConversion"/>
  </si>
  <si>
    <t>第一次突击查寝</t>
    <phoneticPr fontId="12" type="noConversion"/>
  </si>
  <si>
    <t>第三次常规检查</t>
    <phoneticPr fontId="12" type="noConversion"/>
  </si>
  <si>
    <t>第二次常规检查</t>
    <phoneticPr fontId="12" type="noConversion"/>
  </si>
  <si>
    <t>第一次常规检查</t>
    <phoneticPr fontId="12" type="noConversion"/>
  </si>
  <si>
    <t>第一学期</t>
    <phoneticPr fontId="12" type="noConversion"/>
  </si>
  <si>
    <t>T045020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</si>
</sst>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T&quot;General"/>
    <numFmt numFmtId="177" formatCode="0_ "/>
    <numFmt numFmtId="178" formatCode="0.00_ "/>
    <numFmt numFmtId="179" formatCode="0.000_);[Red]\(0.000\)"/>
    <numFmt numFmtId="180" formatCode="0.000_ "/>
    <numFmt numFmtId="181" formatCode="0.00_);[Red]\(0.00\)"/>
    <numFmt numFmtId="182" formatCode="&quot;T&quot;@"/>
  </numFmts>
  <fonts count="2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1"/>
      <color indexed="1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等线"/>
      <family val="2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rgb="FF000000"/>
      <name val="serif"/>
      <family val="1"/>
    </font>
    <font>
      <sz val="9"/>
      <name val="等线"/>
      <family val="3"/>
      <charset val="134"/>
      <scheme val="minor"/>
    </font>
    <font>
      <b/>
      <sz val="10"/>
      <color rgb="FF000000"/>
      <name val="serif"/>
      <family val="1"/>
    </font>
    <font>
      <b/>
      <sz val="10"/>
      <name val="serif"/>
    </font>
    <font>
      <b/>
      <sz val="11"/>
      <color theme="1"/>
      <name val="等线"/>
      <family val="3"/>
      <charset val="134"/>
    </font>
    <font>
      <b/>
      <sz val="10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b/>
      <sz val="11"/>
      <color theme="1"/>
      <name val="serif"/>
      <family val="1"/>
    </font>
    <font>
      <b/>
      <sz val="10"/>
      <color theme="1"/>
      <name val="serif"/>
    </font>
    <font>
      <b/>
      <sz val="10"/>
      <color theme="1"/>
      <name val="serif"/>
      <family val="1"/>
    </font>
    <font>
      <b/>
      <sz val="10"/>
      <color rgb="FF000000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8" fillId="0" borderId="0">
      <alignment vertical="center"/>
    </xf>
  </cellStyleXfs>
  <cellXfs count="171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4" fillId="2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7" fontId="4" fillId="4" borderId="5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7" fontId="4" fillId="3" borderId="5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0" borderId="0" xfId="3">
      <alignment vertical="center"/>
    </xf>
    <xf numFmtId="181" fontId="8" fillId="0" borderId="0" xfId="3" applyNumberFormat="1">
      <alignment vertical="center"/>
    </xf>
    <xf numFmtId="178" fontId="8" fillId="0" borderId="0" xfId="3" applyNumberFormat="1">
      <alignment vertical="center"/>
    </xf>
    <xf numFmtId="0" fontId="6" fillId="0" borderId="1" xfId="3" applyFont="1" applyBorder="1" applyAlignment="1">
      <alignment horizontal="center" vertical="center"/>
    </xf>
    <xf numFmtId="181" fontId="6" fillId="0" borderId="1" xfId="3" applyNumberFormat="1" applyFont="1" applyBorder="1">
      <alignment vertical="center"/>
    </xf>
    <xf numFmtId="181" fontId="6" fillId="0" borderId="1" xfId="3" applyNumberFormat="1" applyFont="1" applyBorder="1" applyAlignment="1">
      <alignment horizontal="center" vertical="center"/>
    </xf>
    <xf numFmtId="0" fontId="6" fillId="2" borderId="1" xfId="3" applyFont="1" applyFill="1" applyBorder="1">
      <alignment vertical="center"/>
    </xf>
    <xf numFmtId="181" fontId="6" fillId="2" borderId="1" xfId="3" applyNumberFormat="1" applyFont="1" applyFill="1" applyBorder="1">
      <alignment vertical="center"/>
    </xf>
    <xf numFmtId="0" fontId="6" fillId="2" borderId="1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6" fillId="4" borderId="1" xfId="3" applyFont="1" applyFill="1" applyBorder="1" applyAlignment="1">
      <alignment horizontal="center" vertical="center"/>
    </xf>
    <xf numFmtId="0" fontId="6" fillId="0" borderId="1" xfId="3" applyFont="1" applyBorder="1">
      <alignment vertical="center"/>
    </xf>
    <xf numFmtId="181" fontId="6" fillId="2" borderId="1" xfId="3" applyNumberFormat="1" applyFont="1" applyFill="1" applyBorder="1" applyAlignment="1">
      <alignment horizontal="center" vertical="center"/>
    </xf>
    <xf numFmtId="181" fontId="6" fillId="3" borderId="1" xfId="3" applyNumberFormat="1" applyFont="1" applyFill="1" applyBorder="1" applyAlignment="1">
      <alignment horizontal="center" vertical="center"/>
    </xf>
    <xf numFmtId="181" fontId="6" fillId="4" borderId="1" xfId="3" applyNumberFormat="1" applyFont="1" applyFill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178" fontId="10" fillId="0" borderId="1" xfId="3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15" fillId="0" borderId="1" xfId="3" applyFont="1" applyBorder="1">
      <alignment vertical="center"/>
    </xf>
    <xf numFmtId="181" fontId="15" fillId="0" borderId="1" xfId="3" applyNumberFormat="1" applyFont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178" fontId="13" fillId="2" borderId="1" xfId="3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right" vertical="center" wrapText="1"/>
    </xf>
    <xf numFmtId="181" fontId="13" fillId="2" borderId="1" xfId="3" applyNumberFormat="1" applyFont="1" applyFill="1" applyBorder="1" applyAlignment="1">
      <alignment horizontal="right" vertical="center" wrapText="1"/>
    </xf>
    <xf numFmtId="0" fontId="13" fillId="5" borderId="1" xfId="3" applyFont="1" applyFill="1" applyBorder="1" applyAlignment="1">
      <alignment horizontal="center" vertical="center" wrapText="1"/>
    </xf>
    <xf numFmtId="178" fontId="13" fillId="5" borderId="1" xfId="3" applyNumberFormat="1" applyFont="1" applyFill="1" applyBorder="1" applyAlignment="1">
      <alignment horizontal="center" vertical="center" wrapText="1"/>
    </xf>
    <xf numFmtId="0" fontId="6" fillId="5" borderId="1" xfId="3" applyFont="1" applyFill="1" applyBorder="1">
      <alignment vertical="center"/>
    </xf>
    <xf numFmtId="181" fontId="6" fillId="5" borderId="1" xfId="3" applyNumberFormat="1" applyFont="1" applyFill="1" applyBorder="1">
      <alignment vertical="center"/>
    </xf>
    <xf numFmtId="0" fontId="13" fillId="6" borderId="1" xfId="3" applyFont="1" applyFill="1" applyBorder="1" applyAlignment="1">
      <alignment horizontal="center" vertical="center" wrapText="1"/>
    </xf>
    <xf numFmtId="178" fontId="13" fillId="6" borderId="1" xfId="3" applyNumberFormat="1" applyFont="1" applyFill="1" applyBorder="1" applyAlignment="1">
      <alignment horizontal="center" vertical="center" wrapText="1"/>
    </xf>
    <xf numFmtId="0" fontId="6" fillId="6" borderId="1" xfId="3" applyFont="1" applyFill="1" applyBorder="1">
      <alignment vertical="center"/>
    </xf>
    <xf numFmtId="181" fontId="6" fillId="6" borderId="1" xfId="3" applyNumberFormat="1" applyFont="1" applyFill="1" applyBorder="1">
      <alignment vertical="center"/>
    </xf>
    <xf numFmtId="0" fontId="14" fillId="6" borderId="1" xfId="3" applyFont="1" applyFill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178" fontId="13" fillId="0" borderId="1" xfId="3" applyNumberFormat="1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176" fontId="16" fillId="2" borderId="1" xfId="1" applyNumberFormat="1" applyFont="1" applyFill="1" applyBorder="1" applyAlignment="1">
      <alignment horizontal="center" vertical="center"/>
    </xf>
    <xf numFmtId="178" fontId="4" fillId="2" borderId="5" xfId="0" applyNumberFormat="1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center" vertical="center"/>
    </xf>
    <xf numFmtId="176" fontId="16" fillId="4" borderId="1" xfId="1" applyNumberFormat="1" applyFont="1" applyFill="1" applyBorder="1" applyAlignment="1">
      <alignment horizontal="center" vertical="center"/>
    </xf>
    <xf numFmtId="178" fontId="4" fillId="4" borderId="5" xfId="0" applyNumberFormat="1" applyFont="1" applyFill="1" applyBorder="1" applyAlignment="1">
      <alignment horizontal="center" vertical="center"/>
    </xf>
    <xf numFmtId="180" fontId="4" fillId="4" borderId="1" xfId="0" applyNumberFormat="1" applyFont="1" applyFill="1" applyBorder="1" applyAlignment="1">
      <alignment horizontal="center" vertical="center"/>
    </xf>
    <xf numFmtId="176" fontId="16" fillId="3" borderId="1" xfId="1" applyNumberFormat="1" applyFont="1" applyFill="1" applyBorder="1" applyAlignment="1">
      <alignment horizontal="center" vertical="center"/>
    </xf>
    <xf numFmtId="178" fontId="4" fillId="3" borderId="5" xfId="0" applyNumberFormat="1" applyFont="1" applyFill="1" applyBorder="1" applyAlignment="1">
      <alignment horizontal="center" vertical="center"/>
    </xf>
    <xf numFmtId="180" fontId="4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16" fillId="0" borderId="1" xfId="1" applyNumberFormat="1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80" fontId="0" fillId="0" borderId="0" xfId="0" applyNumberFormat="1" applyAlignment="1">
      <alignment horizontal="center" vertical="center"/>
    </xf>
    <xf numFmtId="178" fontId="4" fillId="0" borderId="0" xfId="0" applyNumberFormat="1" applyFont="1">
      <alignment vertical="center"/>
    </xf>
    <xf numFmtId="176" fontId="16" fillId="2" borderId="1" xfId="2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/>
    </xf>
    <xf numFmtId="176" fontId="16" fillId="4" borderId="1" xfId="2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79" fontId="4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178" fontId="5" fillId="4" borderId="1" xfId="0" applyNumberFormat="1" applyFont="1" applyFill="1" applyBorder="1" applyAlignment="1">
      <alignment horizontal="center" vertical="center"/>
    </xf>
    <xf numFmtId="176" fontId="16" fillId="3" borderId="1" xfId="2" applyNumberFormat="1" applyFon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9" fontId="4" fillId="3" borderId="1" xfId="0" applyNumberFormat="1" applyFont="1" applyFill="1" applyBorder="1" applyAlignment="1">
      <alignment horizontal="center" vertical="center"/>
    </xf>
    <xf numFmtId="176" fontId="16" fillId="0" borderId="1" xfId="2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3" fillId="3" borderId="1" xfId="3" applyFont="1" applyFill="1" applyBorder="1" applyAlignment="1">
      <alignment horizontal="center" vertical="center" wrapText="1"/>
    </xf>
    <xf numFmtId="178" fontId="13" fillId="3" borderId="1" xfId="3" applyNumberFormat="1" applyFont="1" applyFill="1" applyBorder="1" applyAlignment="1">
      <alignment horizontal="center" vertical="center" wrapText="1"/>
    </xf>
    <xf numFmtId="0" fontId="13" fillId="4" borderId="1" xfId="3" applyFont="1" applyFill="1" applyBorder="1" applyAlignment="1">
      <alignment horizontal="center" vertical="center" wrapText="1"/>
    </xf>
    <xf numFmtId="178" fontId="13" fillId="4" borderId="1" xfId="3" applyNumberFormat="1" applyFont="1" applyFill="1" applyBorder="1" applyAlignment="1">
      <alignment horizontal="center" vertical="center" wrapText="1"/>
    </xf>
    <xf numFmtId="178" fontId="10" fillId="0" borderId="1" xfId="3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 wrapText="1"/>
    </xf>
    <xf numFmtId="178" fontId="4" fillId="0" borderId="1" xfId="3" applyNumberFormat="1" applyFont="1" applyBorder="1" applyAlignment="1">
      <alignment horizontal="center" vertical="center" wrapText="1"/>
    </xf>
    <xf numFmtId="178" fontId="4" fillId="0" borderId="1" xfId="3" applyNumberFormat="1" applyFont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 vertical="center" wrapText="1"/>
    </xf>
    <xf numFmtId="178" fontId="20" fillId="2" borderId="1" xfId="3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/>
    </xf>
    <xf numFmtId="0" fontId="20" fillId="6" borderId="1" xfId="3" applyFont="1" applyFill="1" applyBorder="1" applyAlignment="1">
      <alignment horizontal="center" vertical="center" wrapText="1"/>
    </xf>
    <xf numFmtId="0" fontId="19" fillId="6" borderId="1" xfId="3" applyFont="1" applyFill="1" applyBorder="1" applyAlignment="1">
      <alignment horizontal="center" vertical="center" wrapText="1"/>
    </xf>
    <xf numFmtId="178" fontId="20" fillId="6" borderId="1" xfId="3" applyNumberFormat="1" applyFont="1" applyFill="1" applyBorder="1" applyAlignment="1">
      <alignment horizontal="center" vertical="center" wrapText="1"/>
    </xf>
    <xf numFmtId="0" fontId="4" fillId="6" borderId="1" xfId="3" applyFont="1" applyFill="1" applyBorder="1" applyAlignment="1">
      <alignment horizontal="center" vertical="center"/>
    </xf>
    <xf numFmtId="0" fontId="20" fillId="5" borderId="1" xfId="3" applyFont="1" applyFill="1" applyBorder="1" applyAlignment="1">
      <alignment horizontal="center" vertical="center" wrapText="1"/>
    </xf>
    <xf numFmtId="0" fontId="19" fillId="5" borderId="1" xfId="3" applyFont="1" applyFill="1" applyBorder="1" applyAlignment="1">
      <alignment horizontal="center" vertical="center" wrapText="1"/>
    </xf>
    <xf numFmtId="178" fontId="20" fillId="5" borderId="1" xfId="3" applyNumberFormat="1" applyFont="1" applyFill="1" applyBorder="1" applyAlignment="1">
      <alignment horizontal="center" vertical="center" wrapText="1"/>
    </xf>
    <xf numFmtId="0" fontId="4" fillId="5" borderId="1" xfId="3" applyFont="1" applyFill="1" applyBorder="1" applyAlignment="1">
      <alignment horizontal="center" vertical="center"/>
    </xf>
    <xf numFmtId="0" fontId="20" fillId="0" borderId="1" xfId="3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178" fontId="20" fillId="0" borderId="1" xfId="3" applyNumberFormat="1" applyFont="1" applyBorder="1" applyAlignment="1">
      <alignment horizontal="center" vertical="center" wrapText="1"/>
    </xf>
    <xf numFmtId="178" fontId="4" fillId="2" borderId="1" xfId="3" applyNumberFormat="1" applyFont="1" applyFill="1" applyBorder="1" applyAlignment="1">
      <alignment horizontal="center" vertical="center"/>
    </xf>
    <xf numFmtId="178" fontId="4" fillId="6" borderId="1" xfId="3" applyNumberFormat="1" applyFont="1" applyFill="1" applyBorder="1" applyAlignment="1">
      <alignment horizontal="center" vertical="center"/>
    </xf>
    <xf numFmtId="178" fontId="4" fillId="5" borderId="1" xfId="3" applyNumberFormat="1" applyFont="1" applyFill="1" applyBorder="1" applyAlignment="1">
      <alignment horizontal="center" vertical="center"/>
    </xf>
    <xf numFmtId="176" fontId="19" fillId="0" borderId="1" xfId="3" applyNumberFormat="1" applyFont="1" applyBorder="1" applyAlignment="1">
      <alignment horizontal="center" vertical="center" wrapText="1"/>
    </xf>
    <xf numFmtId="182" fontId="20" fillId="0" borderId="1" xfId="3" applyNumberFormat="1" applyFont="1" applyBorder="1" applyAlignment="1">
      <alignment horizontal="center" vertical="center" wrapText="1"/>
    </xf>
    <xf numFmtId="49" fontId="19" fillId="0" borderId="1" xfId="3" applyNumberFormat="1" applyFont="1" applyBorder="1" applyAlignment="1">
      <alignment horizontal="center" vertical="center" wrapText="1"/>
    </xf>
    <xf numFmtId="176" fontId="20" fillId="0" borderId="1" xfId="3" applyNumberFormat="1" applyFont="1" applyBorder="1" applyAlignment="1">
      <alignment horizontal="center" vertical="center" wrapText="1"/>
    </xf>
    <xf numFmtId="176" fontId="16" fillId="7" borderId="1" xfId="3" applyNumberFormat="1" applyFont="1" applyFill="1" applyBorder="1" applyAlignment="1">
      <alignment horizontal="center" vertical="center" wrapText="1"/>
    </xf>
    <xf numFmtId="182" fontId="16" fillId="7" borderId="1" xfId="3" applyNumberFormat="1" applyFont="1" applyFill="1" applyBorder="1" applyAlignment="1">
      <alignment horizontal="center" vertical="center" wrapText="1"/>
    </xf>
    <xf numFmtId="49" fontId="16" fillId="7" borderId="1" xfId="3" applyNumberFormat="1" applyFont="1" applyFill="1" applyBorder="1" applyAlignment="1">
      <alignment horizontal="center" vertical="center" wrapText="1"/>
    </xf>
    <xf numFmtId="181" fontId="10" fillId="0" borderId="1" xfId="3" applyNumberFormat="1" applyFont="1" applyBorder="1" applyAlignment="1">
      <alignment horizontal="center" vertical="center"/>
    </xf>
    <xf numFmtId="181" fontId="10" fillId="0" borderId="1" xfId="3" applyNumberFormat="1" applyFont="1" applyBorder="1" applyAlignment="1">
      <alignment horizontal="center" vertical="center" wrapText="1"/>
    </xf>
    <xf numFmtId="181" fontId="21" fillId="8" borderId="1" xfId="3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179" fontId="4" fillId="0" borderId="7" xfId="0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/>
    </xf>
  </cellXfs>
  <cellStyles count="4">
    <cellStyle name="常规" xfId="0" builtinId="0"/>
    <cellStyle name="常规 2" xfId="3" xr:uid="{C23FFC48-D32E-43F2-AFA2-1FEEB909E2E3}"/>
    <cellStyle name="常规_Sheet1" xfId="2" xr:uid="{14F04A7C-AA88-4AB2-9AB3-30237AD6B177}"/>
    <cellStyle name="超链接" xfId="1" builtinId="8"/>
  </cellStyles>
  <dxfs count="18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1F497D"/>
        </patternFill>
      </fill>
    </dxf>
    <dxf>
      <fill>
        <patternFill>
          <bgColor rgb="FFEEECE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1F497D"/>
        </patternFill>
      </fill>
    </dxf>
    <dxf>
      <fill>
        <patternFill>
          <bgColor rgb="FFEEECE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1F497D"/>
        </patternFill>
      </fill>
    </dxf>
    <dxf>
      <fill>
        <patternFill>
          <bgColor rgb="FFEEEC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9233;&#21507;&#27700;&#26524;&#30340;&#23567;&#34507;&#31957;/Desktop/&#20132;&#36816;&#22253;&#21306;/2023&#300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9233;&#21507;&#27700;&#26524;&#30340;&#23567;&#34507;&#31957;/Desktop/&#25991;&#26126;&#23487;&#3329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9233;&#21507;&#27700;&#26524;&#30340;&#23567;&#34507;&#31957;/Desktop/&#20132;&#36816;&#22253;&#21306;/&#25991;&#26126;&#23487;&#332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第一次常规</v>
          </cell>
          <cell r="D1" t="str">
            <v>第二次常规</v>
          </cell>
          <cell r="F1" t="str">
            <v>第三次常规</v>
          </cell>
          <cell r="H1" t="str">
            <v>第一次突击</v>
          </cell>
          <cell r="J1" t="str">
            <v>第二次突击</v>
          </cell>
        </row>
        <row r="2">
          <cell r="A2" t="str">
            <v>T041012</v>
          </cell>
          <cell r="B2">
            <v>90</v>
          </cell>
          <cell r="D2">
            <v>100</v>
          </cell>
          <cell r="F2">
            <v>90</v>
          </cell>
          <cell r="H2">
            <v>100</v>
          </cell>
          <cell r="J2">
            <v>100</v>
          </cell>
        </row>
        <row r="3">
          <cell r="A3" t="str">
            <v>T041034</v>
          </cell>
          <cell r="B3">
            <v>100</v>
          </cell>
          <cell r="D3">
            <v>100</v>
          </cell>
          <cell r="F3">
            <v>100</v>
          </cell>
          <cell r="H3">
            <v>100</v>
          </cell>
          <cell r="J3">
            <v>100</v>
          </cell>
        </row>
        <row r="4">
          <cell r="A4" t="str">
            <v>T041042</v>
          </cell>
          <cell r="B4">
            <v>100</v>
          </cell>
          <cell r="D4">
            <v>100</v>
          </cell>
          <cell r="F4">
            <v>100</v>
          </cell>
          <cell r="H4">
            <v>100</v>
          </cell>
          <cell r="J4">
            <v>100</v>
          </cell>
        </row>
        <row r="5">
          <cell r="A5" t="str">
            <v>T041046</v>
          </cell>
          <cell r="B5">
            <v>100</v>
          </cell>
          <cell r="D5">
            <v>100</v>
          </cell>
          <cell r="F5">
            <v>100</v>
          </cell>
          <cell r="H5">
            <v>100</v>
          </cell>
          <cell r="J5">
            <v>100</v>
          </cell>
        </row>
        <row r="6">
          <cell r="A6" t="str">
            <v>T041057</v>
          </cell>
          <cell r="B6">
            <v>100</v>
          </cell>
          <cell r="D6">
            <v>100</v>
          </cell>
          <cell r="F6">
            <v>100</v>
          </cell>
          <cell r="H6">
            <v>100</v>
          </cell>
          <cell r="J6">
            <v>100</v>
          </cell>
        </row>
        <row r="7">
          <cell r="A7" t="str">
            <v>T043006</v>
          </cell>
          <cell r="B7">
            <v>100</v>
          </cell>
          <cell r="D7">
            <v>100</v>
          </cell>
          <cell r="F7">
            <v>100</v>
          </cell>
          <cell r="H7">
            <v>100</v>
          </cell>
          <cell r="J7">
            <v>100</v>
          </cell>
        </row>
        <row r="8">
          <cell r="A8" t="str">
            <v>T043008</v>
          </cell>
          <cell r="B8">
            <v>100</v>
          </cell>
          <cell r="D8">
            <v>100</v>
          </cell>
          <cell r="F8">
            <v>100</v>
          </cell>
          <cell r="H8">
            <v>100</v>
          </cell>
          <cell r="J8">
            <v>100</v>
          </cell>
        </row>
        <row r="9">
          <cell r="A9" t="str">
            <v>T043009</v>
          </cell>
          <cell r="B9">
            <v>100</v>
          </cell>
          <cell r="D9">
            <v>100</v>
          </cell>
          <cell r="F9">
            <v>100</v>
          </cell>
          <cell r="H9">
            <v>100</v>
          </cell>
          <cell r="J9">
            <v>100</v>
          </cell>
        </row>
        <row r="10">
          <cell r="A10" t="str">
            <v>T045007</v>
          </cell>
          <cell r="B10">
            <v>100</v>
          </cell>
          <cell r="D10">
            <v>100</v>
          </cell>
          <cell r="F10">
            <v>100</v>
          </cell>
          <cell r="H10">
            <v>90</v>
          </cell>
          <cell r="J10">
            <v>90</v>
          </cell>
        </row>
        <row r="11">
          <cell r="A11" t="str">
            <v>T045011</v>
          </cell>
          <cell r="B11">
            <v>100</v>
          </cell>
          <cell r="D11">
            <v>100</v>
          </cell>
          <cell r="F11">
            <v>90</v>
          </cell>
          <cell r="H11">
            <v>100</v>
          </cell>
          <cell r="J11">
            <v>100</v>
          </cell>
        </row>
        <row r="12">
          <cell r="A12" t="str">
            <v>T045012</v>
          </cell>
          <cell r="B12">
            <v>100</v>
          </cell>
          <cell r="D12">
            <v>100</v>
          </cell>
          <cell r="F12">
            <v>100</v>
          </cell>
          <cell r="H12">
            <v>100</v>
          </cell>
          <cell r="J12">
            <v>100</v>
          </cell>
        </row>
        <row r="13">
          <cell r="A13" t="str">
            <v>T045013</v>
          </cell>
          <cell r="B13">
            <v>100</v>
          </cell>
          <cell r="D13">
            <v>100</v>
          </cell>
          <cell r="F13">
            <v>100</v>
          </cell>
          <cell r="H13">
            <v>100</v>
          </cell>
          <cell r="J13">
            <v>100</v>
          </cell>
        </row>
        <row r="14">
          <cell r="A14" t="str">
            <v>T045014</v>
          </cell>
          <cell r="B14">
            <v>90</v>
          </cell>
          <cell r="D14">
            <v>100</v>
          </cell>
          <cell r="F14">
            <v>100</v>
          </cell>
          <cell r="H14">
            <v>100</v>
          </cell>
          <cell r="J14">
            <v>95</v>
          </cell>
        </row>
        <row r="15">
          <cell r="A15" t="str">
            <v>T045015</v>
          </cell>
          <cell r="B15">
            <v>100</v>
          </cell>
          <cell r="D15">
            <v>100</v>
          </cell>
          <cell r="F15">
            <v>100</v>
          </cell>
          <cell r="H15">
            <v>100</v>
          </cell>
          <cell r="J15">
            <v>100</v>
          </cell>
        </row>
        <row r="16">
          <cell r="A16" t="str">
            <v>T045016</v>
          </cell>
          <cell r="B16">
            <v>90</v>
          </cell>
          <cell r="D16">
            <v>100</v>
          </cell>
          <cell r="F16">
            <v>100</v>
          </cell>
          <cell r="H16">
            <v>90</v>
          </cell>
          <cell r="J16">
            <v>100</v>
          </cell>
        </row>
        <row r="17">
          <cell r="A17" t="str">
            <v>T045017</v>
          </cell>
          <cell r="B17">
            <v>100</v>
          </cell>
          <cell r="D17">
            <v>100</v>
          </cell>
          <cell r="F17">
            <v>100</v>
          </cell>
          <cell r="H17">
            <v>100</v>
          </cell>
          <cell r="J17">
            <v>100</v>
          </cell>
        </row>
        <row r="18">
          <cell r="A18" t="str">
            <v>T045018</v>
          </cell>
          <cell r="B18">
            <v>90</v>
          </cell>
          <cell r="D18">
            <v>100</v>
          </cell>
          <cell r="F18">
            <v>100</v>
          </cell>
          <cell r="H18">
            <v>100</v>
          </cell>
          <cell r="J18">
            <v>100</v>
          </cell>
        </row>
        <row r="19">
          <cell r="A19" t="str">
            <v>T045019</v>
          </cell>
          <cell r="B19">
            <v>100</v>
          </cell>
          <cell r="D19">
            <v>100</v>
          </cell>
          <cell r="F19">
            <v>100</v>
          </cell>
          <cell r="H19">
            <v>100</v>
          </cell>
          <cell r="J19">
            <v>100</v>
          </cell>
        </row>
        <row r="20">
          <cell r="A20" t="str">
            <v>T045020</v>
          </cell>
          <cell r="B20">
            <v>100</v>
          </cell>
          <cell r="D20">
            <v>100</v>
          </cell>
          <cell r="F20">
            <v>100</v>
          </cell>
          <cell r="H20">
            <v>100</v>
          </cell>
          <cell r="J20">
            <v>100</v>
          </cell>
        </row>
        <row r="21">
          <cell r="A21" t="str">
            <v>T045021</v>
          </cell>
          <cell r="B21">
            <v>100</v>
          </cell>
          <cell r="D21">
            <v>100</v>
          </cell>
          <cell r="F21">
            <v>100</v>
          </cell>
          <cell r="H21">
            <v>100</v>
          </cell>
          <cell r="J21">
            <v>100</v>
          </cell>
        </row>
        <row r="22">
          <cell r="A22" t="str">
            <v>T045022</v>
          </cell>
          <cell r="B22">
            <v>100</v>
          </cell>
          <cell r="D22">
            <v>100</v>
          </cell>
          <cell r="F22">
            <v>100</v>
          </cell>
          <cell r="H22">
            <v>100</v>
          </cell>
          <cell r="J22">
            <v>100</v>
          </cell>
        </row>
        <row r="23">
          <cell r="A23" t="str">
            <v>T045023</v>
          </cell>
          <cell r="B23">
            <v>100</v>
          </cell>
          <cell r="D23">
            <v>100</v>
          </cell>
          <cell r="F23">
            <v>100</v>
          </cell>
          <cell r="H23">
            <v>90</v>
          </cell>
          <cell r="J23">
            <v>100</v>
          </cell>
        </row>
        <row r="24">
          <cell r="A24" t="str">
            <v>T045024</v>
          </cell>
          <cell r="B24">
            <v>100</v>
          </cell>
          <cell r="D24">
            <v>100</v>
          </cell>
          <cell r="F24">
            <v>100</v>
          </cell>
          <cell r="H24">
            <v>100</v>
          </cell>
          <cell r="J24">
            <v>100</v>
          </cell>
        </row>
        <row r="25">
          <cell r="A25" t="str">
            <v>T045025</v>
          </cell>
          <cell r="B25">
            <v>100</v>
          </cell>
          <cell r="D25">
            <v>100</v>
          </cell>
          <cell r="F25">
            <v>100</v>
          </cell>
          <cell r="H25">
            <v>100</v>
          </cell>
          <cell r="J25">
            <v>100</v>
          </cell>
        </row>
        <row r="26">
          <cell r="A26" t="str">
            <v>T045026</v>
          </cell>
          <cell r="B26">
            <v>100</v>
          </cell>
          <cell r="D26">
            <v>100</v>
          </cell>
          <cell r="F26">
            <v>100</v>
          </cell>
          <cell r="H26">
            <v>100</v>
          </cell>
          <cell r="J26">
            <v>100</v>
          </cell>
        </row>
        <row r="27">
          <cell r="A27" t="str">
            <v>T045027</v>
          </cell>
          <cell r="B27">
            <v>100</v>
          </cell>
          <cell r="D27">
            <v>100</v>
          </cell>
          <cell r="F27">
            <v>100</v>
          </cell>
          <cell r="H27">
            <v>100</v>
          </cell>
          <cell r="J27">
            <v>100</v>
          </cell>
        </row>
        <row r="28">
          <cell r="A28" t="str">
            <v>T045028</v>
          </cell>
          <cell r="B28">
            <v>100</v>
          </cell>
          <cell r="D28">
            <v>100</v>
          </cell>
          <cell r="F28">
            <v>100</v>
          </cell>
          <cell r="H28">
            <v>100</v>
          </cell>
          <cell r="J28">
            <v>100</v>
          </cell>
        </row>
        <row r="29">
          <cell r="A29" t="str">
            <v>T045029</v>
          </cell>
          <cell r="B29">
            <v>100</v>
          </cell>
          <cell r="D29">
            <v>100</v>
          </cell>
          <cell r="F29">
            <v>100</v>
          </cell>
          <cell r="H29">
            <v>100</v>
          </cell>
          <cell r="J29">
            <v>100</v>
          </cell>
        </row>
        <row r="30">
          <cell r="A30" t="str">
            <v>T045030</v>
          </cell>
          <cell r="B30">
            <v>100</v>
          </cell>
          <cell r="D30">
            <v>100</v>
          </cell>
          <cell r="F30">
            <v>100</v>
          </cell>
          <cell r="H30">
            <v>100</v>
          </cell>
          <cell r="J30">
            <v>100</v>
          </cell>
        </row>
        <row r="31">
          <cell r="A31" t="str">
            <v>T045031</v>
          </cell>
          <cell r="B31">
            <v>100</v>
          </cell>
          <cell r="D31">
            <v>100</v>
          </cell>
          <cell r="F31">
            <v>100</v>
          </cell>
          <cell r="H31">
            <v>100</v>
          </cell>
          <cell r="J31">
            <v>100</v>
          </cell>
        </row>
        <row r="32">
          <cell r="A32" t="str">
            <v>T045032</v>
          </cell>
          <cell r="B32">
            <v>100</v>
          </cell>
          <cell r="D32">
            <v>100</v>
          </cell>
          <cell r="F32">
            <v>100</v>
          </cell>
          <cell r="H32">
            <v>90</v>
          </cell>
          <cell r="J32">
            <v>100</v>
          </cell>
        </row>
        <row r="33">
          <cell r="A33" t="str">
            <v>T045033</v>
          </cell>
          <cell r="B33">
            <v>100</v>
          </cell>
          <cell r="D33">
            <v>100</v>
          </cell>
          <cell r="F33">
            <v>100</v>
          </cell>
          <cell r="H33">
            <v>100</v>
          </cell>
          <cell r="J33">
            <v>100</v>
          </cell>
        </row>
        <row r="34">
          <cell r="A34" t="str">
            <v>T045034</v>
          </cell>
          <cell r="B34">
            <v>100</v>
          </cell>
          <cell r="D34">
            <v>100</v>
          </cell>
          <cell r="F34">
            <v>50</v>
          </cell>
          <cell r="H34">
            <v>100</v>
          </cell>
          <cell r="J34">
            <v>100</v>
          </cell>
        </row>
        <row r="35">
          <cell r="A35" t="str">
            <v>T045035</v>
          </cell>
          <cell r="B35">
            <v>100</v>
          </cell>
          <cell r="D35">
            <v>100</v>
          </cell>
          <cell r="F35">
            <v>100</v>
          </cell>
          <cell r="H35">
            <v>100</v>
          </cell>
          <cell r="J35">
            <v>100</v>
          </cell>
        </row>
        <row r="36">
          <cell r="A36" t="str">
            <v>T045036</v>
          </cell>
          <cell r="B36">
            <v>100</v>
          </cell>
          <cell r="D36">
            <v>100</v>
          </cell>
          <cell r="F36">
            <v>100</v>
          </cell>
          <cell r="H36">
            <v>100</v>
          </cell>
          <cell r="J36">
            <v>100</v>
          </cell>
        </row>
        <row r="37">
          <cell r="A37" t="str">
            <v>T045037</v>
          </cell>
          <cell r="B37">
            <v>100</v>
          </cell>
          <cell r="D37">
            <v>100</v>
          </cell>
          <cell r="F37">
            <v>100</v>
          </cell>
          <cell r="H37">
            <v>100</v>
          </cell>
          <cell r="J37">
            <v>100</v>
          </cell>
        </row>
        <row r="38">
          <cell r="A38" t="str">
            <v>T045038</v>
          </cell>
          <cell r="B38">
            <v>100</v>
          </cell>
          <cell r="D38">
            <v>100</v>
          </cell>
          <cell r="F38">
            <v>100</v>
          </cell>
          <cell r="H38">
            <v>100</v>
          </cell>
          <cell r="J38">
            <v>100</v>
          </cell>
        </row>
        <row r="39">
          <cell r="A39" t="str">
            <v>T045039</v>
          </cell>
          <cell r="B39">
            <v>100</v>
          </cell>
          <cell r="D39">
            <v>100</v>
          </cell>
          <cell r="F39">
            <v>100</v>
          </cell>
          <cell r="H39">
            <v>90</v>
          </cell>
          <cell r="J39">
            <v>100</v>
          </cell>
        </row>
        <row r="40">
          <cell r="A40" t="str">
            <v>T045040</v>
          </cell>
          <cell r="B40">
            <v>100</v>
          </cell>
          <cell r="D40">
            <v>100</v>
          </cell>
          <cell r="F40">
            <v>100</v>
          </cell>
          <cell r="H40">
            <v>100</v>
          </cell>
          <cell r="J40">
            <v>100</v>
          </cell>
        </row>
        <row r="41">
          <cell r="A41" t="str">
            <v>T045041</v>
          </cell>
          <cell r="B41">
            <v>100</v>
          </cell>
          <cell r="D41">
            <v>100</v>
          </cell>
          <cell r="F41">
            <v>100</v>
          </cell>
          <cell r="H41">
            <v>100</v>
          </cell>
          <cell r="J41">
            <v>100</v>
          </cell>
        </row>
        <row r="42">
          <cell r="A42" t="str">
            <v>T045042</v>
          </cell>
          <cell r="B42">
            <v>90</v>
          </cell>
          <cell r="D42">
            <v>100</v>
          </cell>
          <cell r="F42">
            <v>100</v>
          </cell>
          <cell r="H42">
            <v>100</v>
          </cell>
          <cell r="J42">
            <v>95</v>
          </cell>
        </row>
        <row r="43">
          <cell r="A43" t="str">
            <v>T045043</v>
          </cell>
          <cell r="B43">
            <v>90</v>
          </cell>
          <cell r="D43">
            <v>100</v>
          </cell>
          <cell r="F43">
            <v>100</v>
          </cell>
          <cell r="H43">
            <v>100</v>
          </cell>
          <cell r="J43">
            <v>90</v>
          </cell>
        </row>
        <row r="44">
          <cell r="A44" t="str">
            <v>T045044</v>
          </cell>
          <cell r="B44">
            <v>100</v>
          </cell>
          <cell r="D44">
            <v>100</v>
          </cell>
          <cell r="F44">
            <v>100</v>
          </cell>
          <cell r="H44">
            <v>100</v>
          </cell>
          <cell r="J44">
            <v>100</v>
          </cell>
        </row>
        <row r="45">
          <cell r="A45" t="str">
            <v>T045045</v>
          </cell>
          <cell r="B45">
            <v>100</v>
          </cell>
          <cell r="D45">
            <v>100</v>
          </cell>
          <cell r="F45">
            <v>100</v>
          </cell>
          <cell r="H45">
            <v>100</v>
          </cell>
          <cell r="J45">
            <v>100</v>
          </cell>
        </row>
        <row r="46">
          <cell r="A46" t="str">
            <v>T045046</v>
          </cell>
          <cell r="B46">
            <v>100</v>
          </cell>
          <cell r="D46">
            <v>100</v>
          </cell>
          <cell r="F46">
            <v>85</v>
          </cell>
          <cell r="H46">
            <v>100</v>
          </cell>
          <cell r="J46">
            <v>100</v>
          </cell>
        </row>
        <row r="47">
          <cell r="A47" t="str">
            <v>T045047</v>
          </cell>
          <cell r="B47">
            <v>100</v>
          </cell>
          <cell r="D47">
            <v>100</v>
          </cell>
          <cell r="F47">
            <v>100</v>
          </cell>
          <cell r="H47">
            <v>90</v>
          </cell>
          <cell r="J47">
            <v>100</v>
          </cell>
        </row>
        <row r="48">
          <cell r="A48" t="str">
            <v>T045048</v>
          </cell>
          <cell r="B48">
            <v>100</v>
          </cell>
          <cell r="D48">
            <v>100</v>
          </cell>
          <cell r="F48">
            <v>100</v>
          </cell>
          <cell r="H48">
            <v>100</v>
          </cell>
          <cell r="J48">
            <v>100</v>
          </cell>
        </row>
        <row r="49">
          <cell r="A49" t="str">
            <v>T045049</v>
          </cell>
          <cell r="B49">
            <v>90</v>
          </cell>
          <cell r="D49">
            <v>100</v>
          </cell>
          <cell r="F49">
            <v>100</v>
          </cell>
          <cell r="H49">
            <v>100</v>
          </cell>
          <cell r="J49">
            <v>100</v>
          </cell>
        </row>
        <row r="50">
          <cell r="A50" t="str">
            <v>T045050</v>
          </cell>
          <cell r="B50">
            <v>100</v>
          </cell>
          <cell r="D50">
            <v>100</v>
          </cell>
          <cell r="F50">
            <v>100</v>
          </cell>
          <cell r="H50">
            <v>100</v>
          </cell>
          <cell r="J50">
            <v>100</v>
          </cell>
        </row>
        <row r="51">
          <cell r="A51" t="str">
            <v>T045051</v>
          </cell>
          <cell r="B51">
            <v>90</v>
          </cell>
          <cell r="D51">
            <v>100</v>
          </cell>
          <cell r="F51">
            <v>100</v>
          </cell>
          <cell r="H51">
            <v>100</v>
          </cell>
          <cell r="J51">
            <v>100</v>
          </cell>
        </row>
        <row r="52">
          <cell r="A52" t="str">
            <v>T045052</v>
          </cell>
          <cell r="B52">
            <v>100</v>
          </cell>
          <cell r="D52">
            <v>100</v>
          </cell>
          <cell r="F52">
            <v>90</v>
          </cell>
          <cell r="H52">
            <v>100</v>
          </cell>
          <cell r="J52">
            <v>95</v>
          </cell>
        </row>
        <row r="53">
          <cell r="A53" t="str">
            <v>T045053</v>
          </cell>
          <cell r="B53">
            <v>90</v>
          </cell>
          <cell r="D53">
            <v>100</v>
          </cell>
          <cell r="F53">
            <v>100</v>
          </cell>
          <cell r="H53">
            <v>90</v>
          </cell>
          <cell r="J53">
            <v>100</v>
          </cell>
        </row>
        <row r="54">
          <cell r="A54" t="str">
            <v>T045054</v>
          </cell>
          <cell r="B54">
            <v>90</v>
          </cell>
          <cell r="D54">
            <v>100</v>
          </cell>
          <cell r="F54">
            <v>100</v>
          </cell>
          <cell r="H54">
            <v>100</v>
          </cell>
          <cell r="J54">
            <v>100</v>
          </cell>
        </row>
        <row r="55">
          <cell r="A55" t="str">
            <v>T045055</v>
          </cell>
          <cell r="B55">
            <v>100</v>
          </cell>
          <cell r="D55">
            <v>100</v>
          </cell>
          <cell r="F55">
            <v>100</v>
          </cell>
          <cell r="H55">
            <v>100</v>
          </cell>
          <cell r="J55">
            <v>100</v>
          </cell>
        </row>
        <row r="56">
          <cell r="A56" t="str">
            <v>T045056</v>
          </cell>
          <cell r="B56">
            <v>90</v>
          </cell>
          <cell r="D56">
            <v>100</v>
          </cell>
          <cell r="F56">
            <v>100</v>
          </cell>
          <cell r="H56">
            <v>100</v>
          </cell>
          <cell r="J56">
            <v>100</v>
          </cell>
        </row>
        <row r="57">
          <cell r="A57" t="str">
            <v>T045057</v>
          </cell>
          <cell r="B57">
            <v>90</v>
          </cell>
          <cell r="D57">
            <v>100</v>
          </cell>
          <cell r="F57">
            <v>100</v>
          </cell>
          <cell r="H57">
            <v>100</v>
          </cell>
          <cell r="J57">
            <v>100</v>
          </cell>
        </row>
        <row r="58">
          <cell r="A58" t="str">
            <v>T045058</v>
          </cell>
          <cell r="B58">
            <v>100</v>
          </cell>
          <cell r="D58">
            <v>100</v>
          </cell>
          <cell r="F58">
            <v>50</v>
          </cell>
          <cell r="H58">
            <v>100</v>
          </cell>
          <cell r="J58">
            <v>100</v>
          </cell>
        </row>
        <row r="59">
          <cell r="A59" t="str">
            <v>T045059</v>
          </cell>
          <cell r="B59">
            <v>100</v>
          </cell>
          <cell r="D59">
            <v>100</v>
          </cell>
          <cell r="F59">
            <v>100</v>
          </cell>
          <cell r="H59">
            <v>100</v>
          </cell>
          <cell r="J59">
            <v>100</v>
          </cell>
        </row>
        <row r="60">
          <cell r="A60" t="str">
            <v>T045060</v>
          </cell>
          <cell r="B60">
            <v>100</v>
          </cell>
          <cell r="D60">
            <v>100</v>
          </cell>
          <cell r="F60">
            <v>100</v>
          </cell>
          <cell r="H60">
            <v>100</v>
          </cell>
          <cell r="J60">
            <v>100</v>
          </cell>
        </row>
        <row r="61">
          <cell r="A61" t="str">
            <v>T045061</v>
          </cell>
          <cell r="B61">
            <v>100</v>
          </cell>
          <cell r="D61">
            <v>100</v>
          </cell>
          <cell r="F61">
            <v>100</v>
          </cell>
          <cell r="H61">
            <v>100</v>
          </cell>
          <cell r="J61">
            <v>100</v>
          </cell>
        </row>
        <row r="62">
          <cell r="A62" t="str">
            <v>T045062</v>
          </cell>
          <cell r="B62">
            <v>90</v>
          </cell>
          <cell r="D62">
            <v>100</v>
          </cell>
          <cell r="F62">
            <v>100</v>
          </cell>
          <cell r="H62">
            <v>100</v>
          </cell>
          <cell r="J62">
            <v>100</v>
          </cell>
        </row>
        <row r="63">
          <cell r="A63" t="str">
            <v>T045063</v>
          </cell>
          <cell r="B63">
            <v>100</v>
          </cell>
          <cell r="D63">
            <v>100</v>
          </cell>
          <cell r="F63">
            <v>100</v>
          </cell>
          <cell r="H63">
            <v>100</v>
          </cell>
          <cell r="J63">
            <v>100</v>
          </cell>
        </row>
        <row r="64">
          <cell r="A64" t="str">
            <v>T045064</v>
          </cell>
          <cell r="B64">
            <v>90</v>
          </cell>
          <cell r="D64">
            <v>100</v>
          </cell>
          <cell r="F64">
            <v>90</v>
          </cell>
          <cell r="H64">
            <v>100</v>
          </cell>
          <cell r="J64">
            <v>95</v>
          </cell>
        </row>
        <row r="65">
          <cell r="A65" t="str">
            <v>T045065</v>
          </cell>
          <cell r="B65">
            <v>90</v>
          </cell>
          <cell r="D65">
            <v>100</v>
          </cell>
          <cell r="F65">
            <v>100</v>
          </cell>
          <cell r="H65">
            <v>90</v>
          </cell>
          <cell r="J65">
            <v>100</v>
          </cell>
        </row>
        <row r="66">
          <cell r="A66" t="str">
            <v>T045066</v>
          </cell>
          <cell r="B66">
            <v>100</v>
          </cell>
          <cell r="D66">
            <v>100</v>
          </cell>
          <cell r="F66">
            <v>100</v>
          </cell>
          <cell r="H66">
            <v>100</v>
          </cell>
          <cell r="J66">
            <v>100</v>
          </cell>
        </row>
        <row r="67">
          <cell r="A67" t="str">
            <v>T045067</v>
          </cell>
          <cell r="B67">
            <v>100</v>
          </cell>
          <cell r="D67">
            <v>100</v>
          </cell>
          <cell r="F67">
            <v>100</v>
          </cell>
          <cell r="H67">
            <v>100</v>
          </cell>
          <cell r="J67">
            <v>100</v>
          </cell>
        </row>
        <row r="68">
          <cell r="A68" t="str">
            <v>T045068</v>
          </cell>
          <cell r="B68">
            <v>100</v>
          </cell>
          <cell r="D68">
            <v>100</v>
          </cell>
          <cell r="F68">
            <v>100</v>
          </cell>
          <cell r="H68">
            <v>100</v>
          </cell>
          <cell r="J68">
            <v>100</v>
          </cell>
        </row>
        <row r="69">
          <cell r="A69" t="str">
            <v>T045069</v>
          </cell>
          <cell r="B69">
            <v>100</v>
          </cell>
          <cell r="D69">
            <v>100</v>
          </cell>
          <cell r="F69">
            <v>100</v>
          </cell>
          <cell r="H69">
            <v>100</v>
          </cell>
          <cell r="J69">
            <v>100</v>
          </cell>
        </row>
        <row r="70">
          <cell r="A70" t="str">
            <v>T045070</v>
          </cell>
          <cell r="B70">
            <v>100</v>
          </cell>
          <cell r="D70">
            <v>100</v>
          </cell>
          <cell r="F70">
            <v>90</v>
          </cell>
          <cell r="H70">
            <v>100</v>
          </cell>
          <cell r="J70">
            <v>100</v>
          </cell>
        </row>
        <row r="71">
          <cell r="A71" t="str">
            <v>T045071</v>
          </cell>
          <cell r="B71">
            <v>100</v>
          </cell>
          <cell r="D71">
            <v>100</v>
          </cell>
          <cell r="F71">
            <v>100</v>
          </cell>
          <cell r="H71">
            <v>100</v>
          </cell>
          <cell r="J71">
            <v>100</v>
          </cell>
        </row>
        <row r="72">
          <cell r="A72" t="str">
            <v>T045072</v>
          </cell>
          <cell r="B72">
            <v>100</v>
          </cell>
          <cell r="D72">
            <v>100</v>
          </cell>
          <cell r="F72">
            <v>100</v>
          </cell>
          <cell r="H72">
            <v>100</v>
          </cell>
          <cell r="J72">
            <v>100</v>
          </cell>
        </row>
        <row r="73">
          <cell r="A73" t="str">
            <v>T045073</v>
          </cell>
          <cell r="B73">
            <v>100</v>
          </cell>
          <cell r="D73">
            <v>100</v>
          </cell>
          <cell r="F73">
            <v>100</v>
          </cell>
          <cell r="H73">
            <v>100</v>
          </cell>
          <cell r="J73">
            <v>100</v>
          </cell>
        </row>
        <row r="74">
          <cell r="A74" t="str">
            <v>T045074</v>
          </cell>
          <cell r="B74">
            <v>100</v>
          </cell>
          <cell r="D74">
            <v>100</v>
          </cell>
          <cell r="F74">
            <v>100</v>
          </cell>
          <cell r="H74">
            <v>100</v>
          </cell>
          <cell r="J74">
            <v>100</v>
          </cell>
        </row>
        <row r="76">
          <cell r="A76" t="str">
            <v>茅班</v>
          </cell>
        </row>
        <row r="77">
          <cell r="A77" t="str">
            <v>T216001</v>
          </cell>
          <cell r="B77">
            <v>100</v>
          </cell>
          <cell r="D77">
            <v>90</v>
          </cell>
          <cell r="F77">
            <v>100</v>
          </cell>
          <cell r="H77">
            <v>100</v>
          </cell>
          <cell r="J77">
            <v>100</v>
          </cell>
        </row>
        <row r="78">
          <cell r="A78" t="str">
            <v>T216002</v>
          </cell>
          <cell r="B78">
            <v>90</v>
          </cell>
          <cell r="D78">
            <v>100</v>
          </cell>
          <cell r="F78">
            <v>90</v>
          </cell>
          <cell r="H78">
            <v>100</v>
          </cell>
          <cell r="J78">
            <v>100</v>
          </cell>
        </row>
        <row r="79">
          <cell r="A79" t="str">
            <v>T216003</v>
          </cell>
          <cell r="B79">
            <v>100</v>
          </cell>
          <cell r="D79">
            <v>100</v>
          </cell>
          <cell r="F79">
            <v>100</v>
          </cell>
          <cell r="H79">
            <v>100</v>
          </cell>
          <cell r="J79">
            <v>100</v>
          </cell>
        </row>
        <row r="80">
          <cell r="A80" t="str">
            <v>T216004</v>
          </cell>
          <cell r="B80">
            <v>100</v>
          </cell>
          <cell r="D80">
            <v>100</v>
          </cell>
          <cell r="F80">
            <v>100</v>
          </cell>
          <cell r="H80">
            <v>100</v>
          </cell>
          <cell r="J80">
            <v>100</v>
          </cell>
        </row>
        <row r="81">
          <cell r="A81" t="str">
            <v>T216005</v>
          </cell>
          <cell r="B81">
            <v>90</v>
          </cell>
          <cell r="D81">
            <v>90</v>
          </cell>
          <cell r="F81">
            <v>100</v>
          </cell>
          <cell r="H81">
            <v>100</v>
          </cell>
          <cell r="J81">
            <v>100</v>
          </cell>
        </row>
        <row r="82">
          <cell r="A82" t="str">
            <v>T216006</v>
          </cell>
          <cell r="B82">
            <v>80</v>
          </cell>
          <cell r="D82">
            <v>100</v>
          </cell>
          <cell r="F82">
            <v>90</v>
          </cell>
          <cell r="H82">
            <v>100</v>
          </cell>
          <cell r="J82">
            <v>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级女生"/>
      <sheetName val="20级男生"/>
      <sheetName val="21级女生"/>
      <sheetName val="21级男生"/>
      <sheetName val="22级男生"/>
      <sheetName val="22级女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D1" t="str">
            <v>第一学期</v>
          </cell>
        </row>
        <row r="2">
          <cell r="B2" t="str">
            <v>第一次常规检查</v>
          </cell>
          <cell r="C2" t="str">
            <v>第二次常规检查</v>
          </cell>
          <cell r="D2" t="str">
            <v>第三次常规检查</v>
          </cell>
          <cell r="E2" t="str">
            <v>第四次常规检查</v>
          </cell>
          <cell r="F2" t="str">
            <v>第一次突击检查</v>
          </cell>
          <cell r="G2" t="str">
            <v>第二次突击检查</v>
          </cell>
          <cell r="H2" t="str">
            <v>总分</v>
          </cell>
        </row>
        <row r="3">
          <cell r="A3" t="str">
            <v>T171026</v>
          </cell>
          <cell r="B3">
            <v>100</v>
          </cell>
          <cell r="C3">
            <v>100</v>
          </cell>
          <cell r="D3">
            <v>100</v>
          </cell>
          <cell r="E3">
            <v>100</v>
          </cell>
          <cell r="H3">
            <v>100</v>
          </cell>
        </row>
        <row r="4">
          <cell r="A4" t="str">
            <v>171053</v>
          </cell>
          <cell r="B4">
            <v>100</v>
          </cell>
          <cell r="C4">
            <v>100</v>
          </cell>
          <cell r="D4">
            <v>100</v>
          </cell>
          <cell r="E4">
            <v>100</v>
          </cell>
          <cell r="H4">
            <v>100</v>
          </cell>
        </row>
        <row r="5">
          <cell r="A5" t="str">
            <v>T171003</v>
          </cell>
          <cell r="B5">
            <v>100</v>
          </cell>
          <cell r="C5">
            <v>100</v>
          </cell>
          <cell r="D5">
            <v>100</v>
          </cell>
          <cell r="E5">
            <v>100</v>
          </cell>
          <cell r="H5">
            <v>100</v>
          </cell>
        </row>
        <row r="6">
          <cell r="A6" t="str">
            <v>T171022</v>
          </cell>
          <cell r="B6">
            <v>100</v>
          </cell>
          <cell r="C6">
            <v>100</v>
          </cell>
          <cell r="D6">
            <v>100</v>
          </cell>
          <cell r="E6">
            <v>100</v>
          </cell>
          <cell r="H6">
            <v>100</v>
          </cell>
        </row>
        <row r="7">
          <cell r="A7" t="str">
            <v>171045</v>
          </cell>
          <cell r="B7">
            <v>100</v>
          </cell>
          <cell r="C7">
            <v>100</v>
          </cell>
          <cell r="D7">
            <v>100</v>
          </cell>
          <cell r="E7">
            <v>100</v>
          </cell>
          <cell r="H7">
            <v>100</v>
          </cell>
        </row>
        <row r="8">
          <cell r="A8" t="str">
            <v>T171024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H8">
            <v>100</v>
          </cell>
        </row>
        <row r="9">
          <cell r="A9" t="str">
            <v>171036</v>
          </cell>
          <cell r="B9">
            <v>100</v>
          </cell>
          <cell r="C9">
            <v>100</v>
          </cell>
          <cell r="D9">
            <v>100</v>
          </cell>
          <cell r="E9">
            <v>100</v>
          </cell>
          <cell r="H9">
            <v>100</v>
          </cell>
        </row>
        <row r="10">
          <cell r="A10" t="str">
            <v>T171019</v>
          </cell>
          <cell r="B10">
            <v>100</v>
          </cell>
          <cell r="C10">
            <v>100</v>
          </cell>
          <cell r="D10">
            <v>100</v>
          </cell>
          <cell r="E10">
            <v>100</v>
          </cell>
          <cell r="H10">
            <v>100</v>
          </cell>
        </row>
        <row r="11">
          <cell r="A11" t="str">
            <v>171043</v>
          </cell>
          <cell r="B11">
            <v>100</v>
          </cell>
          <cell r="C11">
            <v>100</v>
          </cell>
          <cell r="D11">
            <v>100</v>
          </cell>
          <cell r="E11">
            <v>100</v>
          </cell>
          <cell r="H11">
            <v>100</v>
          </cell>
        </row>
        <row r="12">
          <cell r="A12" t="str">
            <v>T171017</v>
          </cell>
          <cell r="B12">
            <v>100</v>
          </cell>
          <cell r="C12">
            <v>100</v>
          </cell>
          <cell r="D12">
            <v>100</v>
          </cell>
          <cell r="E12">
            <v>100</v>
          </cell>
          <cell r="H12">
            <v>100</v>
          </cell>
        </row>
        <row r="13">
          <cell r="A13" t="str">
            <v>T171004</v>
          </cell>
          <cell r="B13">
            <v>100</v>
          </cell>
          <cell r="C13">
            <v>100</v>
          </cell>
          <cell r="D13">
            <v>100</v>
          </cell>
          <cell r="E13">
            <v>100</v>
          </cell>
          <cell r="H13">
            <v>100</v>
          </cell>
        </row>
        <row r="14">
          <cell r="A14" t="str">
            <v>171071</v>
          </cell>
          <cell r="B14">
            <v>100</v>
          </cell>
          <cell r="C14">
            <v>100</v>
          </cell>
          <cell r="D14">
            <v>100</v>
          </cell>
          <cell r="E14">
            <v>100</v>
          </cell>
          <cell r="H14">
            <v>100</v>
          </cell>
        </row>
        <row r="15">
          <cell r="A15" t="str">
            <v>171054</v>
          </cell>
          <cell r="B15">
            <v>100</v>
          </cell>
          <cell r="C15">
            <v>100</v>
          </cell>
          <cell r="D15">
            <v>100</v>
          </cell>
          <cell r="E15">
            <v>100</v>
          </cell>
          <cell r="H15">
            <v>100</v>
          </cell>
        </row>
        <row r="16">
          <cell r="A16" t="str">
            <v>171044</v>
          </cell>
          <cell r="B16">
            <v>100</v>
          </cell>
          <cell r="C16">
            <v>100</v>
          </cell>
          <cell r="D16">
            <v>100</v>
          </cell>
          <cell r="E16">
            <v>100</v>
          </cell>
          <cell r="G16">
            <v>1</v>
          </cell>
          <cell r="H16">
            <v>99</v>
          </cell>
        </row>
        <row r="17">
          <cell r="A17" t="str">
            <v>171074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H17">
            <v>100</v>
          </cell>
        </row>
        <row r="18">
          <cell r="A18" t="str">
            <v>171058</v>
          </cell>
          <cell r="B18">
            <v>100</v>
          </cell>
          <cell r="C18">
            <v>100</v>
          </cell>
          <cell r="D18">
            <v>100</v>
          </cell>
          <cell r="E18">
            <v>100</v>
          </cell>
          <cell r="H18">
            <v>100</v>
          </cell>
        </row>
        <row r="19">
          <cell r="A19" t="str">
            <v>171070</v>
          </cell>
          <cell r="B19">
            <v>100</v>
          </cell>
          <cell r="C19">
            <v>100</v>
          </cell>
          <cell r="D19">
            <v>100</v>
          </cell>
          <cell r="E19">
            <v>100</v>
          </cell>
          <cell r="H19">
            <v>100</v>
          </cell>
        </row>
        <row r="20">
          <cell r="A20" t="str">
            <v>171063</v>
          </cell>
          <cell r="B20">
            <v>100</v>
          </cell>
          <cell r="C20">
            <v>100</v>
          </cell>
          <cell r="D20">
            <v>100</v>
          </cell>
          <cell r="E20">
            <v>100</v>
          </cell>
          <cell r="H20">
            <v>100</v>
          </cell>
        </row>
        <row r="21">
          <cell r="A21" t="str">
            <v>171031</v>
          </cell>
          <cell r="B21">
            <v>100</v>
          </cell>
          <cell r="C21">
            <v>100</v>
          </cell>
          <cell r="D21">
            <v>100</v>
          </cell>
          <cell r="E21">
            <v>100</v>
          </cell>
          <cell r="H21">
            <v>100</v>
          </cell>
        </row>
        <row r="22">
          <cell r="A22" t="str">
            <v>171035</v>
          </cell>
          <cell r="B22">
            <v>100</v>
          </cell>
          <cell r="C22">
            <v>100</v>
          </cell>
          <cell r="D22">
            <v>100</v>
          </cell>
          <cell r="E22">
            <v>100</v>
          </cell>
          <cell r="H22">
            <v>100</v>
          </cell>
        </row>
        <row r="23">
          <cell r="A23" t="str">
            <v>171061</v>
          </cell>
          <cell r="B23">
            <v>100</v>
          </cell>
          <cell r="C23">
            <v>100</v>
          </cell>
          <cell r="D23">
            <v>100</v>
          </cell>
          <cell r="E23">
            <v>100</v>
          </cell>
          <cell r="H23">
            <v>100</v>
          </cell>
        </row>
        <row r="24">
          <cell r="A24" t="str">
            <v>T171083</v>
          </cell>
          <cell r="B24">
            <v>100</v>
          </cell>
          <cell r="C24">
            <v>100</v>
          </cell>
          <cell r="D24">
            <v>100</v>
          </cell>
          <cell r="E24">
            <v>100</v>
          </cell>
          <cell r="G24">
            <v>1</v>
          </cell>
          <cell r="H24">
            <v>99</v>
          </cell>
        </row>
        <row r="25">
          <cell r="A25" t="str">
            <v>171072</v>
          </cell>
          <cell r="B25">
            <v>100</v>
          </cell>
          <cell r="C25">
            <v>100</v>
          </cell>
          <cell r="D25">
            <v>100</v>
          </cell>
          <cell r="E25">
            <v>100</v>
          </cell>
          <cell r="H25">
            <v>100</v>
          </cell>
        </row>
        <row r="26">
          <cell r="A26" t="str">
            <v>T171082</v>
          </cell>
          <cell r="B26">
            <v>100</v>
          </cell>
          <cell r="C26">
            <v>100</v>
          </cell>
          <cell r="D26">
            <v>100</v>
          </cell>
          <cell r="E26">
            <v>100</v>
          </cell>
          <cell r="G26">
            <v>1</v>
          </cell>
          <cell r="H26">
            <v>99</v>
          </cell>
        </row>
        <row r="27">
          <cell r="A27" t="str">
            <v>171073</v>
          </cell>
          <cell r="B27">
            <v>100</v>
          </cell>
          <cell r="C27">
            <v>100</v>
          </cell>
          <cell r="D27">
            <v>100</v>
          </cell>
          <cell r="E27">
            <v>100</v>
          </cell>
          <cell r="H27">
            <v>100</v>
          </cell>
        </row>
        <row r="28">
          <cell r="A28" t="str">
            <v>T172009</v>
          </cell>
          <cell r="B28">
            <v>100</v>
          </cell>
          <cell r="C28">
            <v>100</v>
          </cell>
          <cell r="D28">
            <v>100</v>
          </cell>
          <cell r="E28">
            <v>100</v>
          </cell>
          <cell r="F28">
            <v>1</v>
          </cell>
          <cell r="H28">
            <v>99</v>
          </cell>
        </row>
        <row r="29">
          <cell r="A29" t="str">
            <v>T171018</v>
          </cell>
          <cell r="B29">
            <v>100</v>
          </cell>
          <cell r="C29">
            <v>100</v>
          </cell>
          <cell r="D29">
            <v>100</v>
          </cell>
          <cell r="E29">
            <v>100</v>
          </cell>
          <cell r="H29">
            <v>100</v>
          </cell>
        </row>
        <row r="30">
          <cell r="A30" t="str">
            <v>T171025</v>
          </cell>
          <cell r="B30">
            <v>100</v>
          </cell>
          <cell r="C30">
            <v>100</v>
          </cell>
          <cell r="D30">
            <v>100</v>
          </cell>
          <cell r="E30">
            <v>100</v>
          </cell>
          <cell r="H30">
            <v>100</v>
          </cell>
        </row>
        <row r="31">
          <cell r="A31" t="str">
            <v>171046</v>
          </cell>
          <cell r="B31">
            <v>100</v>
          </cell>
          <cell r="C31">
            <v>100</v>
          </cell>
          <cell r="D31">
            <v>100</v>
          </cell>
          <cell r="E31">
            <v>100</v>
          </cell>
          <cell r="H31">
            <v>100</v>
          </cell>
        </row>
        <row r="32">
          <cell r="A32" t="str">
            <v>171050</v>
          </cell>
          <cell r="B32">
            <v>100</v>
          </cell>
          <cell r="C32">
            <v>100</v>
          </cell>
          <cell r="D32">
            <v>100</v>
          </cell>
          <cell r="E32">
            <v>100</v>
          </cell>
          <cell r="H32">
            <v>100</v>
          </cell>
        </row>
        <row r="33">
          <cell r="A33" t="str">
            <v>171069</v>
          </cell>
          <cell r="B33">
            <v>100</v>
          </cell>
          <cell r="C33">
            <v>100</v>
          </cell>
          <cell r="D33">
            <v>100</v>
          </cell>
          <cell r="E33">
            <v>100</v>
          </cell>
          <cell r="H33">
            <v>100</v>
          </cell>
        </row>
        <row r="34">
          <cell r="A34" t="str">
            <v>T171006</v>
          </cell>
          <cell r="B34">
            <v>100</v>
          </cell>
          <cell r="C34">
            <v>100</v>
          </cell>
          <cell r="D34">
            <v>100</v>
          </cell>
          <cell r="E34">
            <v>100</v>
          </cell>
          <cell r="H34">
            <v>100</v>
          </cell>
        </row>
        <row r="35">
          <cell r="A35" t="str">
            <v>171030</v>
          </cell>
          <cell r="B35">
            <v>100</v>
          </cell>
          <cell r="C35">
            <v>90</v>
          </cell>
          <cell r="D35">
            <v>100</v>
          </cell>
          <cell r="E35">
            <v>100</v>
          </cell>
          <cell r="H35">
            <v>97.5</v>
          </cell>
        </row>
        <row r="36">
          <cell r="A36" t="str">
            <v>171039</v>
          </cell>
          <cell r="B36">
            <v>100</v>
          </cell>
          <cell r="C36">
            <v>90</v>
          </cell>
          <cell r="D36">
            <v>100</v>
          </cell>
          <cell r="E36">
            <v>100</v>
          </cell>
          <cell r="H36">
            <v>97.5</v>
          </cell>
        </row>
        <row r="37">
          <cell r="A37" t="str">
            <v>T171023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  <cell r="H37">
            <v>100</v>
          </cell>
        </row>
        <row r="38">
          <cell r="A38" t="str">
            <v>171048</v>
          </cell>
          <cell r="B38">
            <v>100</v>
          </cell>
          <cell r="C38">
            <v>100</v>
          </cell>
          <cell r="D38">
            <v>100</v>
          </cell>
          <cell r="E38">
            <v>100</v>
          </cell>
          <cell r="G38">
            <v>1</v>
          </cell>
          <cell r="H38">
            <v>99</v>
          </cell>
        </row>
        <row r="39">
          <cell r="A39" t="str">
            <v>171059</v>
          </cell>
          <cell r="B39">
            <v>100</v>
          </cell>
          <cell r="C39">
            <v>100</v>
          </cell>
          <cell r="D39">
            <v>100</v>
          </cell>
          <cell r="E39">
            <v>100</v>
          </cell>
          <cell r="G39">
            <v>1</v>
          </cell>
          <cell r="H39">
            <v>99</v>
          </cell>
        </row>
        <row r="40">
          <cell r="A40" t="str">
            <v>T171086</v>
          </cell>
          <cell r="B40">
            <v>100</v>
          </cell>
          <cell r="C40">
            <v>100</v>
          </cell>
          <cell r="D40">
            <v>100</v>
          </cell>
          <cell r="E40">
            <v>100</v>
          </cell>
          <cell r="H40">
            <v>100</v>
          </cell>
        </row>
        <row r="41">
          <cell r="A41" t="str">
            <v>T171020</v>
          </cell>
          <cell r="B41">
            <v>100</v>
          </cell>
          <cell r="C41">
            <v>100</v>
          </cell>
          <cell r="D41">
            <v>100</v>
          </cell>
          <cell r="E41">
            <v>100</v>
          </cell>
          <cell r="F41">
            <v>1</v>
          </cell>
          <cell r="H41">
            <v>99</v>
          </cell>
        </row>
        <row r="42">
          <cell r="A42" t="str">
            <v>171052</v>
          </cell>
          <cell r="B42">
            <v>100</v>
          </cell>
          <cell r="C42">
            <v>100</v>
          </cell>
          <cell r="D42">
            <v>100</v>
          </cell>
          <cell r="E42">
            <v>100</v>
          </cell>
          <cell r="H42">
            <v>100</v>
          </cell>
        </row>
        <row r="43">
          <cell r="A43" t="str">
            <v>171064</v>
          </cell>
          <cell r="B43">
            <v>100</v>
          </cell>
          <cell r="C43">
            <v>100</v>
          </cell>
          <cell r="D43">
            <v>100</v>
          </cell>
          <cell r="E43">
            <v>100</v>
          </cell>
          <cell r="H43">
            <v>100</v>
          </cell>
        </row>
        <row r="44">
          <cell r="A44" t="str">
            <v>171068</v>
          </cell>
          <cell r="B44">
            <v>100</v>
          </cell>
          <cell r="C44">
            <v>100</v>
          </cell>
          <cell r="D44">
            <v>100</v>
          </cell>
          <cell r="E44">
            <v>100</v>
          </cell>
          <cell r="H44">
            <v>100</v>
          </cell>
        </row>
        <row r="45">
          <cell r="A45" t="str">
            <v>171049</v>
          </cell>
          <cell r="B45">
            <v>100</v>
          </cell>
          <cell r="C45">
            <v>100</v>
          </cell>
          <cell r="D45">
            <v>100</v>
          </cell>
          <cell r="E45">
            <v>100</v>
          </cell>
          <cell r="H45">
            <v>100</v>
          </cell>
        </row>
        <row r="46">
          <cell r="A46" t="str">
            <v>171051</v>
          </cell>
          <cell r="B46">
            <v>100</v>
          </cell>
          <cell r="C46">
            <v>100</v>
          </cell>
          <cell r="D46">
            <v>100</v>
          </cell>
          <cell r="E46">
            <v>100</v>
          </cell>
          <cell r="H46">
            <v>100</v>
          </cell>
        </row>
        <row r="47">
          <cell r="A47" t="str">
            <v>171057</v>
          </cell>
          <cell r="B47">
            <v>100</v>
          </cell>
          <cell r="C47">
            <v>100</v>
          </cell>
          <cell r="D47">
            <v>100</v>
          </cell>
          <cell r="E47">
            <v>100</v>
          </cell>
          <cell r="H47">
            <v>100</v>
          </cell>
        </row>
        <row r="48">
          <cell r="A48" t="str">
            <v>171037</v>
          </cell>
          <cell r="B48">
            <v>100</v>
          </cell>
          <cell r="C48">
            <v>100</v>
          </cell>
          <cell r="D48">
            <v>100</v>
          </cell>
          <cell r="E48">
            <v>100</v>
          </cell>
          <cell r="H48">
            <v>100</v>
          </cell>
        </row>
        <row r="49">
          <cell r="A49" t="str">
            <v>T171016</v>
          </cell>
          <cell r="B49">
            <v>100</v>
          </cell>
          <cell r="C49">
            <v>100</v>
          </cell>
          <cell r="D49">
            <v>100</v>
          </cell>
          <cell r="E49">
            <v>100</v>
          </cell>
          <cell r="F49">
            <v>1</v>
          </cell>
          <cell r="G49">
            <v>1</v>
          </cell>
          <cell r="H49">
            <v>98</v>
          </cell>
        </row>
        <row r="50">
          <cell r="A50" t="str">
            <v>T171021</v>
          </cell>
          <cell r="B50">
            <v>100</v>
          </cell>
          <cell r="C50">
            <v>90</v>
          </cell>
          <cell r="D50">
            <v>100</v>
          </cell>
          <cell r="E50">
            <v>100</v>
          </cell>
          <cell r="H50">
            <v>97.5</v>
          </cell>
        </row>
        <row r="51">
          <cell r="A51" t="str">
            <v>171038</v>
          </cell>
          <cell r="B51">
            <v>100</v>
          </cell>
          <cell r="C51">
            <v>100</v>
          </cell>
          <cell r="D51">
            <v>100</v>
          </cell>
          <cell r="E51">
            <v>100</v>
          </cell>
          <cell r="H51">
            <v>100</v>
          </cell>
        </row>
        <row r="52">
          <cell r="A52" t="str">
            <v>T171081</v>
          </cell>
          <cell r="B52">
            <v>100</v>
          </cell>
          <cell r="C52">
            <v>90</v>
          </cell>
          <cell r="D52">
            <v>100</v>
          </cell>
          <cell r="E52">
            <v>100</v>
          </cell>
          <cell r="H52">
            <v>97.5</v>
          </cell>
        </row>
        <row r="53">
          <cell r="A53" t="str">
            <v>T171002</v>
          </cell>
          <cell r="B53">
            <v>100</v>
          </cell>
          <cell r="C53">
            <v>90</v>
          </cell>
          <cell r="D53">
            <v>100</v>
          </cell>
          <cell r="E53">
            <v>100</v>
          </cell>
          <cell r="H53">
            <v>97.5</v>
          </cell>
        </row>
        <row r="54">
          <cell r="A54" t="str">
            <v>171041</v>
          </cell>
          <cell r="B54">
            <v>100</v>
          </cell>
          <cell r="C54">
            <v>90</v>
          </cell>
          <cell r="D54">
            <v>100</v>
          </cell>
          <cell r="E54">
            <v>100</v>
          </cell>
          <cell r="H54">
            <v>97.5</v>
          </cell>
        </row>
        <row r="55">
          <cell r="A55" t="str">
            <v>171029</v>
          </cell>
          <cell r="B55">
            <v>100</v>
          </cell>
          <cell r="C55">
            <v>100</v>
          </cell>
          <cell r="D55">
            <v>100</v>
          </cell>
          <cell r="E55">
            <v>100</v>
          </cell>
          <cell r="H55">
            <v>100</v>
          </cell>
        </row>
        <row r="56">
          <cell r="A56" t="str">
            <v>T171027</v>
          </cell>
          <cell r="B56">
            <v>100</v>
          </cell>
          <cell r="C56">
            <v>100</v>
          </cell>
          <cell r="D56">
            <v>100</v>
          </cell>
          <cell r="E56">
            <v>100</v>
          </cell>
          <cell r="H56">
            <v>100</v>
          </cell>
        </row>
        <row r="57">
          <cell r="A57" t="str">
            <v>T171005</v>
          </cell>
          <cell r="B57">
            <v>100</v>
          </cell>
          <cell r="C57">
            <v>100</v>
          </cell>
          <cell r="D57">
            <v>100</v>
          </cell>
          <cell r="E57">
            <v>100</v>
          </cell>
          <cell r="F57">
            <v>1</v>
          </cell>
          <cell r="H57">
            <v>99</v>
          </cell>
        </row>
        <row r="58">
          <cell r="A58" t="str">
            <v>171033</v>
          </cell>
          <cell r="B58">
            <v>100</v>
          </cell>
          <cell r="C58">
            <v>100</v>
          </cell>
          <cell r="D58">
            <v>100</v>
          </cell>
          <cell r="E58">
            <v>100</v>
          </cell>
          <cell r="F58">
            <v>1</v>
          </cell>
          <cell r="H58">
            <v>99</v>
          </cell>
        </row>
        <row r="59">
          <cell r="A59" t="str">
            <v>171055</v>
          </cell>
          <cell r="B59">
            <v>100</v>
          </cell>
          <cell r="C59">
            <v>90</v>
          </cell>
          <cell r="D59">
            <v>100</v>
          </cell>
          <cell r="E59">
            <v>100</v>
          </cell>
          <cell r="H59">
            <v>97.5</v>
          </cell>
        </row>
        <row r="60">
          <cell r="A60" t="str">
            <v>T171085</v>
          </cell>
          <cell r="B60">
            <v>100</v>
          </cell>
          <cell r="C60">
            <v>100</v>
          </cell>
          <cell r="D60">
            <v>80</v>
          </cell>
          <cell r="E60">
            <v>100</v>
          </cell>
          <cell r="H60">
            <v>95</v>
          </cell>
        </row>
        <row r="61">
          <cell r="A61" t="str">
            <v>T171007</v>
          </cell>
          <cell r="B61">
            <v>100</v>
          </cell>
          <cell r="C61">
            <v>90</v>
          </cell>
          <cell r="D61">
            <v>100</v>
          </cell>
          <cell r="E61">
            <v>100</v>
          </cell>
          <cell r="H61">
            <v>97.5</v>
          </cell>
        </row>
        <row r="62">
          <cell r="A62" t="str">
            <v>171034</v>
          </cell>
          <cell r="B62">
            <v>100</v>
          </cell>
          <cell r="C62">
            <v>100</v>
          </cell>
          <cell r="D62">
            <v>100</v>
          </cell>
          <cell r="E62">
            <v>100</v>
          </cell>
          <cell r="F62">
            <v>2</v>
          </cell>
          <cell r="H62">
            <v>98</v>
          </cell>
        </row>
        <row r="63">
          <cell r="A63" t="str">
            <v>171047</v>
          </cell>
          <cell r="B63">
            <v>100</v>
          </cell>
          <cell r="C63">
            <v>90</v>
          </cell>
          <cell r="D63">
            <v>100</v>
          </cell>
          <cell r="E63">
            <v>100</v>
          </cell>
          <cell r="G63">
            <v>2</v>
          </cell>
          <cell r="H63">
            <v>95.5</v>
          </cell>
        </row>
        <row r="64">
          <cell r="A64" t="str">
            <v>171066</v>
          </cell>
          <cell r="B64">
            <v>100</v>
          </cell>
          <cell r="C64">
            <v>90</v>
          </cell>
          <cell r="D64">
            <v>100</v>
          </cell>
          <cell r="E64">
            <v>100</v>
          </cell>
          <cell r="H64">
            <v>97.5</v>
          </cell>
        </row>
        <row r="65">
          <cell r="A65" t="str">
            <v>T171084</v>
          </cell>
          <cell r="B65">
            <v>100</v>
          </cell>
          <cell r="C65">
            <v>100</v>
          </cell>
          <cell r="D65">
            <v>80</v>
          </cell>
          <cell r="E65">
            <v>100</v>
          </cell>
          <cell r="H65">
            <v>95</v>
          </cell>
        </row>
        <row r="66">
          <cell r="A66" t="str">
            <v>T172008</v>
          </cell>
          <cell r="B66">
            <v>100</v>
          </cell>
          <cell r="C66">
            <v>90</v>
          </cell>
          <cell r="D66">
            <v>100</v>
          </cell>
          <cell r="E66">
            <v>100</v>
          </cell>
          <cell r="H66">
            <v>97.5</v>
          </cell>
        </row>
        <row r="67">
          <cell r="A67" t="str">
            <v>T171008</v>
          </cell>
          <cell r="B67">
            <v>90</v>
          </cell>
          <cell r="C67">
            <v>100</v>
          </cell>
          <cell r="D67">
            <v>100</v>
          </cell>
          <cell r="E67">
            <v>100</v>
          </cell>
          <cell r="F67">
            <v>1</v>
          </cell>
          <cell r="H67">
            <v>96.5</v>
          </cell>
        </row>
        <row r="68">
          <cell r="A68" t="str">
            <v>T171011</v>
          </cell>
          <cell r="B68">
            <v>100</v>
          </cell>
          <cell r="C68">
            <v>90</v>
          </cell>
          <cell r="D68">
            <v>100</v>
          </cell>
          <cell r="E68">
            <v>100</v>
          </cell>
          <cell r="F68">
            <v>1</v>
          </cell>
          <cell r="H68">
            <v>96.5</v>
          </cell>
        </row>
        <row r="69">
          <cell r="A69" t="str">
            <v>T171087</v>
          </cell>
          <cell r="B69">
            <v>100</v>
          </cell>
          <cell r="C69">
            <v>90</v>
          </cell>
          <cell r="D69">
            <v>100</v>
          </cell>
          <cell r="E69">
            <v>100</v>
          </cell>
          <cell r="H69">
            <v>97.5</v>
          </cell>
        </row>
        <row r="70">
          <cell r="A70" t="str">
            <v>T171009</v>
          </cell>
          <cell r="B70">
            <v>100</v>
          </cell>
          <cell r="C70">
            <v>100</v>
          </cell>
          <cell r="D70">
            <v>100</v>
          </cell>
          <cell r="E70">
            <v>100</v>
          </cell>
          <cell r="F70">
            <v>1</v>
          </cell>
          <cell r="H70">
            <v>99</v>
          </cell>
        </row>
        <row r="71">
          <cell r="A71" t="str">
            <v>171056</v>
          </cell>
          <cell r="B71">
            <v>100</v>
          </cell>
          <cell r="C71">
            <v>90</v>
          </cell>
          <cell r="D71">
            <v>100</v>
          </cell>
          <cell r="E71">
            <v>100</v>
          </cell>
          <cell r="H71">
            <v>97.5</v>
          </cell>
        </row>
        <row r="72">
          <cell r="A72" t="str">
            <v>T171079</v>
          </cell>
          <cell r="B72">
            <v>100</v>
          </cell>
          <cell r="C72">
            <v>90</v>
          </cell>
          <cell r="D72">
            <v>100</v>
          </cell>
          <cell r="E72">
            <v>100</v>
          </cell>
          <cell r="H72">
            <v>97.5</v>
          </cell>
        </row>
        <row r="73">
          <cell r="A73" t="str">
            <v>T171028</v>
          </cell>
          <cell r="B73">
            <v>100</v>
          </cell>
          <cell r="C73">
            <v>90</v>
          </cell>
          <cell r="D73">
            <v>100</v>
          </cell>
          <cell r="E73">
            <v>100</v>
          </cell>
          <cell r="F73">
            <v>1</v>
          </cell>
          <cell r="G73">
            <v>1</v>
          </cell>
          <cell r="H73">
            <v>95.5</v>
          </cell>
        </row>
        <row r="74">
          <cell r="A74" t="str">
            <v>171065</v>
          </cell>
          <cell r="B74">
            <v>100</v>
          </cell>
          <cell r="C74">
            <v>90</v>
          </cell>
          <cell r="D74">
            <v>100</v>
          </cell>
          <cell r="E74">
            <v>100</v>
          </cell>
          <cell r="H74">
            <v>97.5</v>
          </cell>
        </row>
        <row r="75">
          <cell r="A75" t="str">
            <v>T171077</v>
          </cell>
          <cell r="B75">
            <v>100</v>
          </cell>
          <cell r="C75">
            <v>90</v>
          </cell>
          <cell r="D75">
            <v>100</v>
          </cell>
          <cell r="E75">
            <v>100</v>
          </cell>
          <cell r="H75">
            <v>97.5</v>
          </cell>
        </row>
        <row r="76">
          <cell r="A76" t="str">
            <v>171032</v>
          </cell>
          <cell r="B76">
            <v>100</v>
          </cell>
          <cell r="C76">
            <v>80</v>
          </cell>
          <cell r="D76">
            <v>100</v>
          </cell>
          <cell r="E76">
            <v>100</v>
          </cell>
          <cell r="H76">
            <v>95</v>
          </cell>
        </row>
        <row r="77">
          <cell r="A77" t="str">
            <v>T171076</v>
          </cell>
          <cell r="B77">
            <v>100</v>
          </cell>
          <cell r="C77">
            <v>80</v>
          </cell>
          <cell r="D77">
            <v>100</v>
          </cell>
          <cell r="E77">
            <v>100</v>
          </cell>
          <cell r="H77">
            <v>95</v>
          </cell>
        </row>
        <row r="78">
          <cell r="A78" t="str">
            <v>T171078</v>
          </cell>
          <cell r="B78">
            <v>100</v>
          </cell>
          <cell r="C78">
            <v>80</v>
          </cell>
          <cell r="D78">
            <v>100</v>
          </cell>
          <cell r="E78">
            <v>100</v>
          </cell>
          <cell r="H78">
            <v>95</v>
          </cell>
        </row>
        <row r="79">
          <cell r="A79" t="str">
            <v>T171080</v>
          </cell>
          <cell r="B79">
            <v>100</v>
          </cell>
          <cell r="C79">
            <v>80</v>
          </cell>
          <cell r="D79">
            <v>100</v>
          </cell>
          <cell r="E79">
            <v>100</v>
          </cell>
          <cell r="H79">
            <v>95</v>
          </cell>
        </row>
        <row r="80">
          <cell r="A80" t="str">
            <v>171042</v>
          </cell>
          <cell r="B80">
            <v>90</v>
          </cell>
          <cell r="C80">
            <v>100</v>
          </cell>
          <cell r="D80">
            <v>90</v>
          </cell>
          <cell r="E80">
            <v>90</v>
          </cell>
          <cell r="H80">
            <v>92.5</v>
          </cell>
        </row>
        <row r="81">
          <cell r="A81" t="str">
            <v>171075</v>
          </cell>
          <cell r="B81">
            <v>100</v>
          </cell>
          <cell r="C81">
            <v>80</v>
          </cell>
          <cell r="D81">
            <v>90</v>
          </cell>
          <cell r="E81">
            <v>100</v>
          </cell>
          <cell r="G81">
            <v>1</v>
          </cell>
          <cell r="H81">
            <v>92.5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级女生"/>
      <sheetName val="20级男生"/>
      <sheetName val="21级女生"/>
      <sheetName val="21级男生"/>
      <sheetName val="22级男生"/>
      <sheetName val="22级女生"/>
    </sheetNames>
    <sheetDataSet>
      <sheetData sheetId="0"/>
      <sheetData sheetId="1"/>
      <sheetData sheetId="2"/>
      <sheetData sheetId="3">
        <row r="1">
          <cell r="A1" t="str">
            <v>第一学期</v>
          </cell>
          <cell r="B1"/>
          <cell r="C1"/>
          <cell r="D1"/>
          <cell r="E1"/>
          <cell r="F1"/>
          <cell r="G1"/>
        </row>
        <row r="2">
          <cell r="A2"/>
          <cell r="B2" t="str">
            <v>第一次常规检查</v>
          </cell>
          <cell r="C2" t="str">
            <v>第二次常规检查</v>
          </cell>
          <cell r="D2" t="str">
            <v>第三次常规检查</v>
          </cell>
          <cell r="E2" t="str">
            <v>第一次突击查寝</v>
          </cell>
          <cell r="F2" t="str">
            <v>第二次突击查寝</v>
          </cell>
          <cell r="G2" t="str">
            <v>总分1</v>
          </cell>
        </row>
        <row r="3">
          <cell r="A3" t="str">
            <v>T131023</v>
          </cell>
          <cell r="B3">
            <v>100</v>
          </cell>
          <cell r="C3">
            <v>100</v>
          </cell>
          <cell r="D3">
            <v>100</v>
          </cell>
          <cell r="E3"/>
          <cell r="F3"/>
          <cell r="G3">
            <v>100</v>
          </cell>
        </row>
        <row r="4">
          <cell r="A4" t="str">
            <v>T131026</v>
          </cell>
          <cell r="B4">
            <v>100</v>
          </cell>
          <cell r="C4">
            <v>100</v>
          </cell>
          <cell r="D4">
            <v>100</v>
          </cell>
          <cell r="E4"/>
          <cell r="F4"/>
          <cell r="G4">
            <v>100</v>
          </cell>
        </row>
        <row r="5">
          <cell r="A5" t="str">
            <v>T131028</v>
          </cell>
          <cell r="B5">
            <v>100</v>
          </cell>
          <cell r="C5">
            <v>100</v>
          </cell>
          <cell r="D5">
            <v>100</v>
          </cell>
          <cell r="E5"/>
          <cell r="F5"/>
          <cell r="G5">
            <v>100</v>
          </cell>
        </row>
        <row r="6">
          <cell r="A6" t="str">
            <v>T132003</v>
          </cell>
          <cell r="B6">
            <v>100</v>
          </cell>
          <cell r="C6">
            <v>100</v>
          </cell>
          <cell r="D6">
            <v>100</v>
          </cell>
          <cell r="E6"/>
          <cell r="F6"/>
          <cell r="G6">
            <v>100</v>
          </cell>
        </row>
        <row r="7">
          <cell r="A7" t="str">
            <v>T132018</v>
          </cell>
          <cell r="B7">
            <v>100</v>
          </cell>
          <cell r="C7">
            <v>100</v>
          </cell>
          <cell r="D7">
            <v>100</v>
          </cell>
          <cell r="E7"/>
          <cell r="F7"/>
          <cell r="G7">
            <v>100</v>
          </cell>
        </row>
        <row r="8">
          <cell r="A8" t="str">
            <v>T132024</v>
          </cell>
          <cell r="B8">
            <v>100</v>
          </cell>
          <cell r="C8">
            <v>100</v>
          </cell>
          <cell r="D8">
            <v>100</v>
          </cell>
          <cell r="E8"/>
          <cell r="F8"/>
          <cell r="G8">
            <v>100</v>
          </cell>
        </row>
        <row r="9">
          <cell r="A9" t="str">
            <v>T133004</v>
          </cell>
          <cell r="B9">
            <v>100</v>
          </cell>
          <cell r="C9">
            <v>100</v>
          </cell>
          <cell r="D9">
            <v>100</v>
          </cell>
          <cell r="E9"/>
          <cell r="F9"/>
          <cell r="G9">
            <v>100</v>
          </cell>
        </row>
        <row r="10">
          <cell r="A10" t="str">
            <v>T133007</v>
          </cell>
          <cell r="B10">
            <v>100</v>
          </cell>
          <cell r="C10">
            <v>100</v>
          </cell>
          <cell r="D10">
            <v>100</v>
          </cell>
          <cell r="E10"/>
          <cell r="F10"/>
          <cell r="G10">
            <v>100</v>
          </cell>
        </row>
        <row r="11">
          <cell r="A11" t="str">
            <v>T133016</v>
          </cell>
          <cell r="B11">
            <v>100</v>
          </cell>
          <cell r="C11">
            <v>100</v>
          </cell>
          <cell r="D11">
            <v>100</v>
          </cell>
          <cell r="E11"/>
          <cell r="F11"/>
          <cell r="G11">
            <v>100</v>
          </cell>
        </row>
        <row r="12">
          <cell r="A12" t="str">
            <v>T133017</v>
          </cell>
          <cell r="B12">
            <v>100</v>
          </cell>
          <cell r="C12">
            <v>100</v>
          </cell>
          <cell r="D12">
            <v>100</v>
          </cell>
          <cell r="E12"/>
          <cell r="F12"/>
          <cell r="G12">
            <v>100</v>
          </cell>
        </row>
        <row r="13">
          <cell r="A13" t="str">
            <v>T133026</v>
          </cell>
          <cell r="B13">
            <v>100</v>
          </cell>
          <cell r="C13">
            <v>100</v>
          </cell>
          <cell r="D13">
            <v>100</v>
          </cell>
          <cell r="E13"/>
          <cell r="F13"/>
          <cell r="G13">
            <v>100</v>
          </cell>
        </row>
        <row r="14">
          <cell r="A14" t="str">
            <v>T131012</v>
          </cell>
          <cell r="B14">
            <v>100</v>
          </cell>
          <cell r="C14">
            <v>100</v>
          </cell>
          <cell r="D14">
            <v>100</v>
          </cell>
          <cell r="E14">
            <v>1</v>
          </cell>
          <cell r="F14"/>
          <cell r="G14">
            <v>99</v>
          </cell>
        </row>
        <row r="15">
          <cell r="A15" t="str">
            <v>T215024</v>
          </cell>
          <cell r="B15">
            <v>100</v>
          </cell>
          <cell r="C15">
            <v>100</v>
          </cell>
          <cell r="D15">
            <v>100</v>
          </cell>
          <cell r="E15"/>
          <cell r="F15"/>
          <cell r="G15">
            <v>100</v>
          </cell>
        </row>
        <row r="16">
          <cell r="A16" t="str">
            <v>T132005</v>
          </cell>
          <cell r="B16">
            <v>100</v>
          </cell>
          <cell r="C16">
            <v>100</v>
          </cell>
          <cell r="D16">
            <v>100</v>
          </cell>
          <cell r="E16"/>
          <cell r="F16"/>
          <cell r="G16">
            <v>100</v>
          </cell>
        </row>
        <row r="17">
          <cell r="A17" t="str">
            <v>T132013</v>
          </cell>
          <cell r="B17">
            <v>100</v>
          </cell>
          <cell r="C17">
            <v>100</v>
          </cell>
          <cell r="D17">
            <v>100</v>
          </cell>
          <cell r="E17"/>
          <cell r="F17"/>
          <cell r="G17">
            <v>100</v>
          </cell>
        </row>
        <row r="18">
          <cell r="A18" t="str">
            <v>T133028</v>
          </cell>
          <cell r="B18">
            <v>100</v>
          </cell>
          <cell r="C18">
            <v>100</v>
          </cell>
          <cell r="D18">
            <v>100</v>
          </cell>
          <cell r="E18"/>
          <cell r="F18"/>
          <cell r="G18">
            <v>100</v>
          </cell>
        </row>
        <row r="19">
          <cell r="A19" t="str">
            <v>T132023</v>
          </cell>
          <cell r="B19">
            <v>100</v>
          </cell>
          <cell r="C19">
            <v>100</v>
          </cell>
          <cell r="D19">
            <v>100</v>
          </cell>
          <cell r="E19"/>
          <cell r="F19"/>
          <cell r="G19">
            <v>100</v>
          </cell>
        </row>
        <row r="20">
          <cell r="A20" t="str">
            <v>T133003</v>
          </cell>
          <cell r="B20">
            <v>100</v>
          </cell>
          <cell r="C20">
            <v>100</v>
          </cell>
          <cell r="D20">
            <v>100</v>
          </cell>
          <cell r="E20"/>
          <cell r="F20"/>
          <cell r="G20">
            <v>100</v>
          </cell>
        </row>
        <row r="21">
          <cell r="A21" t="str">
            <v>T133020</v>
          </cell>
          <cell r="B21">
            <v>100</v>
          </cell>
          <cell r="C21">
            <v>100</v>
          </cell>
          <cell r="D21">
            <v>100</v>
          </cell>
          <cell r="E21"/>
          <cell r="F21"/>
          <cell r="G21">
            <v>100</v>
          </cell>
        </row>
        <row r="22">
          <cell r="A22" t="str">
            <v>T133024</v>
          </cell>
          <cell r="B22">
            <v>100</v>
          </cell>
          <cell r="C22">
            <v>100</v>
          </cell>
          <cell r="D22">
            <v>100</v>
          </cell>
          <cell r="E22"/>
          <cell r="F22"/>
          <cell r="G22">
            <v>100</v>
          </cell>
        </row>
        <row r="23">
          <cell r="A23" t="str">
            <v>T215029</v>
          </cell>
          <cell r="B23">
            <v>100</v>
          </cell>
          <cell r="C23">
            <v>100</v>
          </cell>
          <cell r="D23">
            <v>100</v>
          </cell>
          <cell r="E23"/>
          <cell r="F23"/>
          <cell r="G23">
            <v>100</v>
          </cell>
        </row>
        <row r="24">
          <cell r="A24" t="str">
            <v>T131017</v>
          </cell>
          <cell r="B24">
            <v>100</v>
          </cell>
          <cell r="C24">
            <v>100</v>
          </cell>
          <cell r="D24">
            <v>100</v>
          </cell>
          <cell r="E24"/>
          <cell r="F24"/>
          <cell r="G24">
            <v>100</v>
          </cell>
        </row>
        <row r="25">
          <cell r="A25" t="str">
            <v>T132006</v>
          </cell>
          <cell r="B25">
            <v>100</v>
          </cell>
          <cell r="C25">
            <v>100</v>
          </cell>
          <cell r="D25">
            <v>100</v>
          </cell>
          <cell r="E25"/>
          <cell r="F25"/>
          <cell r="G25">
            <v>100</v>
          </cell>
        </row>
        <row r="26">
          <cell r="A26" t="str">
            <v>T132028</v>
          </cell>
          <cell r="B26">
            <v>100</v>
          </cell>
          <cell r="C26">
            <v>100</v>
          </cell>
          <cell r="D26">
            <v>100</v>
          </cell>
          <cell r="E26">
            <v>1</v>
          </cell>
          <cell r="F26"/>
          <cell r="G26">
            <v>99</v>
          </cell>
        </row>
        <row r="27">
          <cell r="A27" t="str">
            <v>T133005</v>
          </cell>
          <cell r="B27">
            <v>100</v>
          </cell>
          <cell r="C27">
            <v>100</v>
          </cell>
          <cell r="D27">
            <v>100</v>
          </cell>
          <cell r="E27"/>
          <cell r="F27">
            <v>1</v>
          </cell>
          <cell r="G27">
            <v>99</v>
          </cell>
        </row>
        <row r="28">
          <cell r="A28" t="str">
            <v>T133010</v>
          </cell>
          <cell r="B28">
            <v>100</v>
          </cell>
          <cell r="C28">
            <v>100</v>
          </cell>
          <cell r="D28">
            <v>100</v>
          </cell>
          <cell r="E28">
            <v>1</v>
          </cell>
          <cell r="F28"/>
          <cell r="G28">
            <v>99</v>
          </cell>
        </row>
        <row r="29">
          <cell r="A29" t="str">
            <v>T132017</v>
          </cell>
          <cell r="B29">
            <v>100</v>
          </cell>
          <cell r="C29">
            <v>100</v>
          </cell>
          <cell r="D29">
            <v>100</v>
          </cell>
          <cell r="E29"/>
          <cell r="F29"/>
          <cell r="G29">
            <v>100</v>
          </cell>
        </row>
        <row r="30">
          <cell r="A30" t="str">
            <v>T133002</v>
          </cell>
          <cell r="B30">
            <v>100</v>
          </cell>
          <cell r="C30">
            <v>100</v>
          </cell>
          <cell r="D30">
            <v>100</v>
          </cell>
          <cell r="E30"/>
          <cell r="F30"/>
          <cell r="G30">
            <v>100</v>
          </cell>
        </row>
        <row r="31">
          <cell r="A31" t="str">
            <v>T133027</v>
          </cell>
          <cell r="B31">
            <v>100</v>
          </cell>
          <cell r="C31">
            <v>100</v>
          </cell>
          <cell r="D31">
            <v>100</v>
          </cell>
          <cell r="E31"/>
          <cell r="F31"/>
          <cell r="G31">
            <v>100</v>
          </cell>
        </row>
        <row r="32">
          <cell r="A32" t="str">
            <v>T131004</v>
          </cell>
          <cell r="B32">
            <v>100</v>
          </cell>
          <cell r="C32">
            <v>100</v>
          </cell>
          <cell r="D32">
            <v>100</v>
          </cell>
          <cell r="E32"/>
          <cell r="F32"/>
          <cell r="G32">
            <v>100</v>
          </cell>
        </row>
        <row r="33">
          <cell r="A33" t="str">
            <v>T131002</v>
          </cell>
          <cell r="B33">
            <v>100</v>
          </cell>
          <cell r="C33">
            <v>90</v>
          </cell>
          <cell r="D33">
            <v>100</v>
          </cell>
          <cell r="E33"/>
          <cell r="F33"/>
          <cell r="G33">
            <v>96.666666666666671</v>
          </cell>
        </row>
        <row r="34">
          <cell r="A34" t="str">
            <v>T131018</v>
          </cell>
          <cell r="B34">
            <v>100</v>
          </cell>
          <cell r="C34">
            <v>90</v>
          </cell>
          <cell r="D34">
            <v>100</v>
          </cell>
          <cell r="E34"/>
          <cell r="F34"/>
          <cell r="G34">
            <v>96.666666666666671</v>
          </cell>
        </row>
        <row r="35">
          <cell r="A35" t="str">
            <v>T132008</v>
          </cell>
          <cell r="B35">
            <v>100</v>
          </cell>
          <cell r="C35">
            <v>90</v>
          </cell>
          <cell r="D35">
            <v>100</v>
          </cell>
          <cell r="E35"/>
          <cell r="F35"/>
          <cell r="G35">
            <v>96.666666666666671</v>
          </cell>
        </row>
        <row r="36">
          <cell r="A36" t="str">
            <v>T132010</v>
          </cell>
          <cell r="B36">
            <v>100</v>
          </cell>
          <cell r="C36">
            <v>90</v>
          </cell>
          <cell r="D36">
            <v>100</v>
          </cell>
          <cell r="E36"/>
          <cell r="F36"/>
          <cell r="G36">
            <v>96.666666666666671</v>
          </cell>
        </row>
        <row r="37">
          <cell r="A37" t="str">
            <v>T133009</v>
          </cell>
          <cell r="B37">
            <v>100</v>
          </cell>
          <cell r="C37">
            <v>90</v>
          </cell>
          <cell r="D37">
            <v>100</v>
          </cell>
          <cell r="E37"/>
          <cell r="F37"/>
          <cell r="G37">
            <v>96.666666666666671</v>
          </cell>
        </row>
        <row r="38">
          <cell r="A38" t="str">
            <v>T133012</v>
          </cell>
          <cell r="B38">
            <v>100</v>
          </cell>
          <cell r="C38">
            <v>90</v>
          </cell>
          <cell r="D38">
            <v>100</v>
          </cell>
          <cell r="E38"/>
          <cell r="F38"/>
          <cell r="G38">
            <v>96.666666666666671</v>
          </cell>
        </row>
        <row r="39">
          <cell r="A39" t="str">
            <v>T133013</v>
          </cell>
          <cell r="B39">
            <v>100</v>
          </cell>
          <cell r="C39">
            <v>100</v>
          </cell>
          <cell r="D39">
            <v>100</v>
          </cell>
          <cell r="E39">
            <v>1</v>
          </cell>
          <cell r="F39"/>
          <cell r="G39">
            <v>99</v>
          </cell>
        </row>
        <row r="40">
          <cell r="A40" t="str">
            <v>T133019</v>
          </cell>
          <cell r="B40">
            <v>100</v>
          </cell>
          <cell r="C40">
            <v>100</v>
          </cell>
          <cell r="D40">
            <v>100</v>
          </cell>
          <cell r="E40"/>
          <cell r="F40">
            <v>1</v>
          </cell>
          <cell r="G40">
            <v>99</v>
          </cell>
        </row>
        <row r="41">
          <cell r="A41" t="str">
            <v>T132019</v>
          </cell>
          <cell r="B41">
            <v>100</v>
          </cell>
          <cell r="C41">
            <v>100</v>
          </cell>
          <cell r="D41">
            <v>100</v>
          </cell>
          <cell r="E41">
            <v>1</v>
          </cell>
          <cell r="F41">
            <v>2</v>
          </cell>
          <cell r="G41">
            <v>97</v>
          </cell>
        </row>
        <row r="42">
          <cell r="A42" t="str">
            <v>T132020</v>
          </cell>
          <cell r="B42">
            <v>100</v>
          </cell>
          <cell r="C42">
            <v>100</v>
          </cell>
          <cell r="D42">
            <v>100</v>
          </cell>
          <cell r="E42"/>
          <cell r="F42">
            <v>2</v>
          </cell>
          <cell r="G42">
            <v>98</v>
          </cell>
        </row>
        <row r="43">
          <cell r="A43" t="str">
            <v>T132030</v>
          </cell>
          <cell r="B43">
            <v>100</v>
          </cell>
          <cell r="C43">
            <v>100</v>
          </cell>
          <cell r="D43">
            <v>100</v>
          </cell>
          <cell r="E43">
            <v>1</v>
          </cell>
          <cell r="F43">
            <v>2</v>
          </cell>
          <cell r="G43">
            <v>97</v>
          </cell>
        </row>
        <row r="44">
          <cell r="A44" t="str">
            <v>T132015</v>
          </cell>
          <cell r="B44">
            <v>100</v>
          </cell>
          <cell r="C44">
            <v>100</v>
          </cell>
          <cell r="D44">
            <v>100</v>
          </cell>
          <cell r="E44"/>
          <cell r="F44">
            <v>2</v>
          </cell>
          <cell r="G44">
            <v>98</v>
          </cell>
        </row>
        <row r="45">
          <cell r="A45" t="str">
            <v>T133008</v>
          </cell>
          <cell r="B45">
            <v>100</v>
          </cell>
          <cell r="C45">
            <v>100</v>
          </cell>
          <cell r="D45">
            <v>100</v>
          </cell>
          <cell r="E45"/>
          <cell r="F45">
            <v>2</v>
          </cell>
          <cell r="G45">
            <v>98</v>
          </cell>
        </row>
        <row r="46">
          <cell r="A46" t="str">
            <v>T133011</v>
          </cell>
          <cell r="B46">
            <v>100</v>
          </cell>
          <cell r="C46">
            <v>100</v>
          </cell>
          <cell r="D46">
            <v>100</v>
          </cell>
          <cell r="E46">
            <v>2</v>
          </cell>
          <cell r="F46"/>
          <cell r="G46">
            <v>98</v>
          </cell>
        </row>
        <row r="47">
          <cell r="A47" t="str">
            <v>T133018</v>
          </cell>
          <cell r="B47">
            <v>100</v>
          </cell>
          <cell r="C47">
            <v>100</v>
          </cell>
          <cell r="D47">
            <v>100</v>
          </cell>
          <cell r="E47">
            <v>2</v>
          </cell>
          <cell r="F47"/>
          <cell r="G47">
            <v>98</v>
          </cell>
        </row>
        <row r="48">
          <cell r="A48" t="str">
            <v>T132033</v>
          </cell>
          <cell r="B48">
            <v>100</v>
          </cell>
          <cell r="C48">
            <v>100</v>
          </cell>
          <cell r="D48">
            <v>100</v>
          </cell>
          <cell r="E48">
            <v>2</v>
          </cell>
          <cell r="F48"/>
          <cell r="G48">
            <v>98</v>
          </cell>
        </row>
        <row r="49">
          <cell r="A49" t="str">
            <v>T133025</v>
          </cell>
          <cell r="B49">
            <v>100</v>
          </cell>
          <cell r="C49">
            <v>100</v>
          </cell>
          <cell r="D49">
            <v>100</v>
          </cell>
          <cell r="E49"/>
          <cell r="F49"/>
          <cell r="G49">
            <v>100</v>
          </cell>
        </row>
        <row r="50">
          <cell r="A50" t="str">
            <v>T132009</v>
          </cell>
          <cell r="B50">
            <v>100</v>
          </cell>
          <cell r="C50">
            <v>90</v>
          </cell>
          <cell r="D50">
            <v>100</v>
          </cell>
          <cell r="E50">
            <v>1</v>
          </cell>
          <cell r="F50"/>
          <cell r="G50">
            <v>95.666666666666671</v>
          </cell>
        </row>
        <row r="51">
          <cell r="A51" t="str">
            <v>T131021</v>
          </cell>
          <cell r="B51">
            <v>100</v>
          </cell>
          <cell r="C51">
            <v>100</v>
          </cell>
          <cell r="D51">
            <v>100</v>
          </cell>
          <cell r="E51">
            <v>2</v>
          </cell>
          <cell r="F51"/>
          <cell r="G51">
            <v>98</v>
          </cell>
        </row>
        <row r="52">
          <cell r="A52" t="str">
            <v>T132021</v>
          </cell>
          <cell r="B52">
            <v>100</v>
          </cell>
          <cell r="C52">
            <v>100</v>
          </cell>
          <cell r="D52">
            <v>100</v>
          </cell>
          <cell r="E52">
            <v>2</v>
          </cell>
          <cell r="F52"/>
          <cell r="G52">
            <v>98</v>
          </cell>
        </row>
        <row r="53">
          <cell r="A53" t="str">
            <v>T133001</v>
          </cell>
          <cell r="B53">
            <v>100</v>
          </cell>
          <cell r="C53">
            <v>100</v>
          </cell>
          <cell r="D53">
            <v>100</v>
          </cell>
          <cell r="E53"/>
          <cell r="F53">
            <v>2</v>
          </cell>
          <cell r="G53">
            <v>98</v>
          </cell>
        </row>
        <row r="54">
          <cell r="A54" t="str">
            <v>T133006</v>
          </cell>
          <cell r="B54">
            <v>100</v>
          </cell>
          <cell r="C54">
            <v>100</v>
          </cell>
          <cell r="D54">
            <v>100</v>
          </cell>
          <cell r="E54"/>
          <cell r="F54">
            <v>2</v>
          </cell>
          <cell r="G54">
            <v>98</v>
          </cell>
        </row>
        <row r="55">
          <cell r="A55" t="str">
            <v>T131022</v>
          </cell>
          <cell r="B55">
            <v>100</v>
          </cell>
          <cell r="C55">
            <v>100</v>
          </cell>
          <cell r="D55">
            <v>100</v>
          </cell>
          <cell r="E55"/>
          <cell r="F55"/>
          <cell r="G55">
            <v>100</v>
          </cell>
        </row>
        <row r="56">
          <cell r="A56" t="str">
            <v>T133015</v>
          </cell>
          <cell r="B56">
            <v>100</v>
          </cell>
          <cell r="C56">
            <v>100</v>
          </cell>
          <cell r="D56">
            <v>100</v>
          </cell>
          <cell r="E56"/>
          <cell r="F56">
            <v>3</v>
          </cell>
          <cell r="G56">
            <v>97</v>
          </cell>
        </row>
        <row r="57">
          <cell r="A57" t="str">
            <v>T215020</v>
          </cell>
          <cell r="B57">
            <v>100</v>
          </cell>
          <cell r="C57">
            <v>100</v>
          </cell>
          <cell r="D57">
            <v>100</v>
          </cell>
          <cell r="E57"/>
          <cell r="F57">
            <v>3</v>
          </cell>
          <cell r="G57">
            <v>97</v>
          </cell>
        </row>
        <row r="58">
          <cell r="A58" t="str">
            <v>T215021</v>
          </cell>
          <cell r="B58">
            <v>100</v>
          </cell>
          <cell r="C58">
            <v>100</v>
          </cell>
          <cell r="D58">
            <v>100</v>
          </cell>
          <cell r="E58"/>
          <cell r="F58"/>
          <cell r="G58">
            <v>100</v>
          </cell>
        </row>
        <row r="59">
          <cell r="A59" t="str">
            <v>T132032</v>
          </cell>
          <cell r="B59">
            <v>100</v>
          </cell>
          <cell r="C59">
            <v>100</v>
          </cell>
          <cell r="D59">
            <v>100</v>
          </cell>
          <cell r="E59"/>
          <cell r="F59"/>
          <cell r="G59">
            <v>100</v>
          </cell>
        </row>
        <row r="60">
          <cell r="A60" t="str">
            <v>T132011</v>
          </cell>
          <cell r="B60">
            <v>100</v>
          </cell>
          <cell r="C60">
            <v>90</v>
          </cell>
          <cell r="D60">
            <v>100</v>
          </cell>
          <cell r="E60"/>
          <cell r="F60"/>
          <cell r="G60">
            <v>96.666666666666671</v>
          </cell>
        </row>
        <row r="61">
          <cell r="A61" t="str">
            <v>T132027</v>
          </cell>
          <cell r="B61">
            <v>100</v>
          </cell>
          <cell r="C61">
            <v>100</v>
          </cell>
          <cell r="D61">
            <v>100</v>
          </cell>
          <cell r="E61">
            <v>2</v>
          </cell>
          <cell r="F61"/>
          <cell r="G61">
            <v>98</v>
          </cell>
        </row>
        <row r="62">
          <cell r="A62" t="str">
            <v>T131031</v>
          </cell>
          <cell r="B62">
            <v>100</v>
          </cell>
          <cell r="C62">
            <v>80</v>
          </cell>
          <cell r="D62">
            <v>100</v>
          </cell>
          <cell r="E62"/>
          <cell r="F62"/>
          <cell r="G62">
            <v>93.333333333333329</v>
          </cell>
        </row>
        <row r="63">
          <cell r="A63" t="str">
            <v>T132001</v>
          </cell>
          <cell r="B63">
            <v>100</v>
          </cell>
          <cell r="C63">
            <v>80</v>
          </cell>
          <cell r="D63">
            <v>100</v>
          </cell>
          <cell r="E63"/>
          <cell r="F63"/>
          <cell r="G63">
            <v>93.333333333333329</v>
          </cell>
        </row>
        <row r="64">
          <cell r="A64" t="str">
            <v>T132029</v>
          </cell>
          <cell r="B64">
            <v>100</v>
          </cell>
          <cell r="C64">
            <v>90</v>
          </cell>
          <cell r="D64">
            <v>90</v>
          </cell>
          <cell r="E64"/>
          <cell r="F64"/>
          <cell r="G64">
            <v>93.333333333333329</v>
          </cell>
        </row>
        <row r="65">
          <cell r="A65" t="str">
            <v>T132004</v>
          </cell>
          <cell r="B65">
            <v>100</v>
          </cell>
          <cell r="C65">
            <v>100</v>
          </cell>
          <cell r="D65">
            <v>90</v>
          </cell>
          <cell r="E65"/>
          <cell r="F65"/>
          <cell r="G65">
            <v>96.666666666666671</v>
          </cell>
        </row>
        <row r="66">
          <cell r="A66" t="str">
            <v>T132002</v>
          </cell>
          <cell r="B66">
            <v>100</v>
          </cell>
          <cell r="C66">
            <v>90</v>
          </cell>
          <cell r="D66">
            <v>100</v>
          </cell>
          <cell r="E66"/>
          <cell r="F66"/>
          <cell r="G66">
            <v>96.666666666666671</v>
          </cell>
        </row>
        <row r="67">
          <cell r="A67" t="str">
            <v>T132016</v>
          </cell>
          <cell r="B67">
            <v>100</v>
          </cell>
          <cell r="C67">
            <v>90</v>
          </cell>
          <cell r="D67">
            <v>100</v>
          </cell>
          <cell r="E67"/>
          <cell r="F67"/>
          <cell r="G67">
            <v>96.666666666666671</v>
          </cell>
        </row>
        <row r="68">
          <cell r="A68" t="str">
            <v>T132007</v>
          </cell>
          <cell r="B68">
            <v>100</v>
          </cell>
          <cell r="C68">
            <v>90</v>
          </cell>
          <cell r="D68">
            <v>90</v>
          </cell>
          <cell r="E68"/>
          <cell r="F68"/>
          <cell r="G68">
            <v>93.333333333333329</v>
          </cell>
        </row>
        <row r="69">
          <cell r="A69" t="str">
            <v>T131032</v>
          </cell>
          <cell r="B69">
            <v>100</v>
          </cell>
          <cell r="C69">
            <v>90</v>
          </cell>
          <cell r="D69">
            <v>100</v>
          </cell>
          <cell r="E69"/>
          <cell r="F69"/>
          <cell r="G69">
            <v>96.666666666666671</v>
          </cell>
        </row>
        <row r="70">
          <cell r="A70" t="str">
            <v>T132026</v>
          </cell>
          <cell r="B70">
            <v>100</v>
          </cell>
          <cell r="C70">
            <v>100</v>
          </cell>
          <cell r="D70">
            <v>100</v>
          </cell>
          <cell r="E70"/>
          <cell r="F70"/>
          <cell r="G70">
            <v>100</v>
          </cell>
        </row>
        <row r="71">
          <cell r="A71" t="str">
            <v>T131027</v>
          </cell>
          <cell r="B71">
            <v>100</v>
          </cell>
          <cell r="C71">
            <v>90</v>
          </cell>
          <cell r="D71">
            <v>90</v>
          </cell>
          <cell r="E71"/>
          <cell r="F71"/>
          <cell r="G71">
            <v>93.333333333333329</v>
          </cell>
        </row>
        <row r="72">
          <cell r="A72" t="str">
            <v>T215022</v>
          </cell>
          <cell r="B72">
            <v>100</v>
          </cell>
          <cell r="C72">
            <v>60</v>
          </cell>
          <cell r="D72">
            <v>100</v>
          </cell>
          <cell r="E72"/>
          <cell r="F72"/>
          <cell r="G72">
            <v>86.666666666666671</v>
          </cell>
        </row>
        <row r="73">
          <cell r="A73" t="str">
            <v>T131007</v>
          </cell>
          <cell r="B73">
            <v>100</v>
          </cell>
          <cell r="C73">
            <v>100</v>
          </cell>
          <cell r="D73">
            <v>100</v>
          </cell>
          <cell r="E73"/>
          <cell r="F73"/>
          <cell r="G73">
            <v>100</v>
          </cell>
        </row>
        <row r="74">
          <cell r="A74" t="str">
            <v>T132025</v>
          </cell>
          <cell r="B74">
            <v>100</v>
          </cell>
          <cell r="C74">
            <v>90</v>
          </cell>
          <cell r="D74">
            <v>100</v>
          </cell>
          <cell r="E74">
            <v>2</v>
          </cell>
          <cell r="F74"/>
          <cell r="G74">
            <v>94.666666666666671</v>
          </cell>
        </row>
        <row r="75">
          <cell r="A75" t="str">
            <v>T131006</v>
          </cell>
          <cell r="B75">
            <v>50</v>
          </cell>
          <cell r="C75">
            <v>100</v>
          </cell>
          <cell r="D75">
            <v>100</v>
          </cell>
          <cell r="E75"/>
          <cell r="F75"/>
          <cell r="G75">
            <v>83.333333333333329</v>
          </cell>
        </row>
        <row r="76">
          <cell r="A76" t="str">
            <v>T131009</v>
          </cell>
          <cell r="B76">
            <v>50</v>
          </cell>
          <cell r="C76">
            <v>100</v>
          </cell>
          <cell r="D76">
            <v>100</v>
          </cell>
          <cell r="E76"/>
          <cell r="F76"/>
          <cell r="G76">
            <v>83.333333333333329</v>
          </cell>
        </row>
        <row r="77">
          <cell r="A77" t="str">
            <v>T131011</v>
          </cell>
          <cell r="B77">
            <v>50</v>
          </cell>
          <cell r="C77">
            <v>100</v>
          </cell>
          <cell r="D77">
            <v>100</v>
          </cell>
          <cell r="E77"/>
          <cell r="F77"/>
          <cell r="G77">
            <v>83.333333333333329</v>
          </cell>
        </row>
        <row r="78">
          <cell r="A78" t="str">
            <v>T131015</v>
          </cell>
          <cell r="B78">
            <v>50</v>
          </cell>
          <cell r="C78">
            <v>100</v>
          </cell>
          <cell r="D78">
            <v>100</v>
          </cell>
          <cell r="E78"/>
          <cell r="F78"/>
          <cell r="G78">
            <v>83.333333333333329</v>
          </cell>
        </row>
        <row r="79">
          <cell r="A79" t="str">
            <v>T131016</v>
          </cell>
          <cell r="B79">
            <v>50</v>
          </cell>
          <cell r="C79">
            <v>100</v>
          </cell>
          <cell r="D79">
            <v>100</v>
          </cell>
          <cell r="E79"/>
          <cell r="F79"/>
          <cell r="G79">
            <v>83.333333333333329</v>
          </cell>
        </row>
        <row r="80">
          <cell r="A80" t="str">
            <v>T131020</v>
          </cell>
          <cell r="B80">
            <v>50</v>
          </cell>
          <cell r="C80">
            <v>100</v>
          </cell>
          <cell r="D80">
            <v>100</v>
          </cell>
          <cell r="E80"/>
          <cell r="F80"/>
          <cell r="G80">
            <v>83.333333333333329</v>
          </cell>
        </row>
        <row r="81">
          <cell r="A81" t="str">
            <v>T131030</v>
          </cell>
          <cell r="B81">
            <v>50</v>
          </cell>
          <cell r="C81">
            <v>100</v>
          </cell>
          <cell r="D81">
            <v>100</v>
          </cell>
          <cell r="E81"/>
          <cell r="F81"/>
          <cell r="G81">
            <v>83.333333333333329</v>
          </cell>
        </row>
        <row r="82">
          <cell r="A82" t="str">
            <v>T132012</v>
          </cell>
          <cell r="B82">
            <v>100</v>
          </cell>
          <cell r="C82">
            <v>90</v>
          </cell>
          <cell r="D82">
            <v>90</v>
          </cell>
          <cell r="E82"/>
          <cell r="F82"/>
          <cell r="G82">
            <v>93.333333333333329</v>
          </cell>
        </row>
        <row r="83">
          <cell r="A83" t="str">
            <v>T133021</v>
          </cell>
          <cell r="B83">
            <v>50</v>
          </cell>
          <cell r="C83">
            <v>100</v>
          </cell>
          <cell r="D83">
            <v>100</v>
          </cell>
          <cell r="E83"/>
          <cell r="F83"/>
          <cell r="G83">
            <v>83.333333333333329</v>
          </cell>
        </row>
        <row r="84">
          <cell r="A84" t="str">
            <v>T133023</v>
          </cell>
          <cell r="B84">
            <v>100</v>
          </cell>
          <cell r="C84">
            <v>50</v>
          </cell>
          <cell r="D84">
            <v>100</v>
          </cell>
          <cell r="E84"/>
          <cell r="F84"/>
          <cell r="G84">
            <v>83.333333333333329</v>
          </cell>
        </row>
        <row r="85">
          <cell r="A85" t="str">
            <v>T133029</v>
          </cell>
          <cell r="B85">
            <v>50</v>
          </cell>
          <cell r="C85">
            <v>100</v>
          </cell>
          <cell r="D85">
            <v>100</v>
          </cell>
          <cell r="E85"/>
          <cell r="F85"/>
          <cell r="G85">
            <v>83.333333333333329</v>
          </cell>
        </row>
        <row r="86">
          <cell r="A86" t="str">
            <v>T131005</v>
          </cell>
          <cell r="B86">
            <v>50</v>
          </cell>
          <cell r="C86">
            <v>100</v>
          </cell>
          <cell r="D86">
            <v>100</v>
          </cell>
          <cell r="E86">
            <v>1</v>
          </cell>
          <cell r="F86"/>
          <cell r="G86">
            <v>82.333333333333329</v>
          </cell>
        </row>
        <row r="87">
          <cell r="A87" t="str">
            <v>T131029</v>
          </cell>
          <cell r="B87">
            <v>100</v>
          </cell>
          <cell r="C87">
            <v>50</v>
          </cell>
          <cell r="D87">
            <v>100</v>
          </cell>
          <cell r="E87"/>
          <cell r="F87"/>
          <cell r="G87">
            <v>83.333333333333329</v>
          </cell>
        </row>
        <row r="88">
          <cell r="A88" t="str">
            <v>T131001</v>
          </cell>
          <cell r="B88">
            <v>100</v>
          </cell>
          <cell r="C88">
            <v>100</v>
          </cell>
          <cell r="D88">
            <v>100</v>
          </cell>
          <cell r="E88"/>
          <cell r="F88"/>
          <cell r="G88">
            <v>100</v>
          </cell>
        </row>
        <row r="89">
          <cell r="A89" t="str">
            <v>T132031</v>
          </cell>
          <cell r="B89">
            <v>100</v>
          </cell>
          <cell r="C89">
            <v>50</v>
          </cell>
          <cell r="D89">
            <v>90</v>
          </cell>
          <cell r="E89">
            <v>1</v>
          </cell>
          <cell r="F89"/>
          <cell r="G89">
            <v>79</v>
          </cell>
        </row>
        <row r="90">
          <cell r="A90" t="str">
            <v>T131013</v>
          </cell>
          <cell r="B90">
            <v>50</v>
          </cell>
          <cell r="C90">
            <v>100</v>
          </cell>
          <cell r="D90">
            <v>100</v>
          </cell>
          <cell r="E90"/>
          <cell r="F90"/>
          <cell r="G90">
            <v>83.333333333333329</v>
          </cell>
        </row>
        <row r="91">
          <cell r="A91" t="str">
            <v>T131019</v>
          </cell>
          <cell r="B91">
            <v>97</v>
          </cell>
          <cell r="C91">
            <v>80</v>
          </cell>
          <cell r="D91">
            <v>100</v>
          </cell>
          <cell r="E91"/>
          <cell r="F91"/>
          <cell r="G91">
            <v>92.333333333333329</v>
          </cell>
        </row>
        <row r="92">
          <cell r="A92" t="str">
            <v>T131025</v>
          </cell>
          <cell r="B92">
            <v>50</v>
          </cell>
          <cell r="C92">
            <v>100</v>
          </cell>
          <cell r="D92">
            <v>90</v>
          </cell>
          <cell r="E92"/>
          <cell r="F92"/>
          <cell r="G92">
            <v>80</v>
          </cell>
        </row>
        <row r="93">
          <cell r="A93" t="str">
            <v>T131003</v>
          </cell>
          <cell r="B93">
            <v>50</v>
          </cell>
          <cell r="C93">
            <v>100</v>
          </cell>
          <cell r="D93">
            <v>100</v>
          </cell>
          <cell r="E93"/>
          <cell r="F93"/>
          <cell r="G93">
            <v>83.333333333333329</v>
          </cell>
        </row>
        <row r="94">
          <cell r="A94" t="str">
            <v>T131010</v>
          </cell>
          <cell r="B94">
            <v>100</v>
          </cell>
          <cell r="C94">
            <v>50</v>
          </cell>
          <cell r="D94">
            <v>90</v>
          </cell>
          <cell r="E94"/>
          <cell r="F94"/>
          <cell r="G94">
            <v>80</v>
          </cell>
        </row>
        <row r="95">
          <cell r="A95" t="str">
            <v>T131008</v>
          </cell>
          <cell r="B95">
            <v>50</v>
          </cell>
          <cell r="C95">
            <v>90</v>
          </cell>
          <cell r="D95">
            <v>100</v>
          </cell>
          <cell r="E95"/>
          <cell r="F95"/>
          <cell r="G95">
            <v>80</v>
          </cell>
        </row>
      </sheetData>
      <sheetData sheetId="4">
        <row r="1">
          <cell r="A1"/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7D8F9-3C4D-4DD4-9204-E799123CAA29}">
  <dimension ref="A1:T41"/>
  <sheetViews>
    <sheetView zoomScale="99" zoomScaleNormal="99" workbookViewId="0">
      <selection activeCell="O19" sqref="O19"/>
    </sheetView>
  </sheetViews>
  <sheetFormatPr defaultColWidth="9.08203125" defaultRowHeight="14"/>
  <cols>
    <col min="2" max="4" width="9.1640625" bestFit="1" customWidth="1"/>
    <col min="5" max="5" width="8.75" style="84" bestFit="1" customWidth="1"/>
    <col min="6" max="7" width="9.1640625" bestFit="1" customWidth="1"/>
    <col min="8" max="8" width="8.75" style="84" bestFit="1" customWidth="1"/>
    <col min="9" max="9" width="9.1640625" bestFit="1" customWidth="1"/>
    <col min="10" max="10" width="8.75" style="85" bestFit="1" customWidth="1"/>
    <col min="11" max="18" width="9.1640625" bestFit="1" customWidth="1"/>
    <col min="19" max="19" width="8.75" bestFit="1" customWidth="1"/>
    <col min="20" max="20" width="9.6640625" style="86" bestFit="1" customWidth="1"/>
  </cols>
  <sheetData>
    <row r="1" spans="1:20">
      <c r="B1" s="152" t="s">
        <v>116</v>
      </c>
      <c r="C1" s="153"/>
      <c r="D1" s="153"/>
      <c r="E1" s="153"/>
      <c r="F1" s="153"/>
      <c r="G1" s="153"/>
      <c r="H1" s="153"/>
      <c r="I1" s="153"/>
      <c r="J1" s="154"/>
      <c r="K1" s="152" t="s">
        <v>117</v>
      </c>
      <c r="L1" s="153"/>
      <c r="M1" s="153"/>
      <c r="N1" s="153"/>
      <c r="O1" s="153"/>
      <c r="P1" s="153"/>
      <c r="Q1" s="153"/>
      <c r="R1" s="153"/>
      <c r="S1" s="154"/>
      <c r="T1" s="155" t="s">
        <v>115</v>
      </c>
    </row>
    <row r="2" spans="1:20">
      <c r="A2" s="3"/>
      <c r="B2" s="151" t="s">
        <v>0</v>
      </c>
      <c r="C2" s="151"/>
      <c r="D2" s="151"/>
      <c r="E2" s="151"/>
      <c r="F2" s="150" t="s">
        <v>36</v>
      </c>
      <c r="G2" s="150"/>
      <c r="H2" s="150"/>
      <c r="I2" s="150" t="s">
        <v>109</v>
      </c>
      <c r="J2" s="149" t="s">
        <v>108</v>
      </c>
      <c r="K2" s="151" t="s">
        <v>0</v>
      </c>
      <c r="L2" s="151"/>
      <c r="M2" s="151"/>
      <c r="N2" s="151"/>
      <c r="O2" s="150" t="s">
        <v>36</v>
      </c>
      <c r="P2" s="150"/>
      <c r="Q2" s="150"/>
      <c r="R2" s="150" t="s">
        <v>109</v>
      </c>
      <c r="S2" s="149" t="s">
        <v>108</v>
      </c>
      <c r="T2" s="156"/>
    </row>
    <row r="3" spans="1:20">
      <c r="A3" s="4"/>
      <c r="B3" s="4" t="s">
        <v>1</v>
      </c>
      <c r="C3" s="4" t="s">
        <v>2</v>
      </c>
      <c r="D3" s="4" t="s">
        <v>3</v>
      </c>
      <c r="E3" s="8" t="s">
        <v>37</v>
      </c>
      <c r="F3" s="4" t="s">
        <v>110</v>
      </c>
      <c r="G3" s="4" t="s">
        <v>111</v>
      </c>
      <c r="H3" s="8" t="s">
        <v>107</v>
      </c>
      <c r="I3" s="150"/>
      <c r="J3" s="149"/>
      <c r="K3" s="4" t="s">
        <v>1</v>
      </c>
      <c r="L3" s="4" t="s">
        <v>2</v>
      </c>
      <c r="M3" s="4" t="s">
        <v>3</v>
      </c>
      <c r="N3" s="8" t="s">
        <v>37</v>
      </c>
      <c r="O3" s="4" t="s">
        <v>1</v>
      </c>
      <c r="P3" s="4" t="s">
        <v>2</v>
      </c>
      <c r="Q3" s="8" t="s">
        <v>37</v>
      </c>
      <c r="R3" s="150"/>
      <c r="S3" s="149"/>
      <c r="T3" s="157"/>
    </row>
    <row r="4" spans="1:20">
      <c r="A4" s="70" t="s">
        <v>14</v>
      </c>
      <c r="B4" s="17">
        <v>100</v>
      </c>
      <c r="C4" s="18">
        <v>100</v>
      </c>
      <c r="D4" s="18">
        <v>100</v>
      </c>
      <c r="E4" s="19">
        <f>AVERAGE(B4:C4:D4)</f>
        <v>100</v>
      </c>
      <c r="F4" s="17">
        <v>100</v>
      </c>
      <c r="G4" s="18">
        <v>100</v>
      </c>
      <c r="H4" s="20">
        <f t="shared" ref="H4:H38" si="0">AVERAGE(F4:G4)</f>
        <v>100</v>
      </c>
      <c r="I4" s="21">
        <v>100</v>
      </c>
      <c r="J4" s="71">
        <f t="shared" ref="J4:J38" si="1">SUM(E4*0.7+H4*0.2+I4*0.1)</f>
        <v>100</v>
      </c>
      <c r="K4" s="17">
        <v>100</v>
      </c>
      <c r="L4" s="18">
        <v>100</v>
      </c>
      <c r="M4" s="18">
        <v>100</v>
      </c>
      <c r="N4" s="19">
        <f>AVERAGE(K4:L4:M4)</f>
        <v>100</v>
      </c>
      <c r="O4" s="17">
        <v>100</v>
      </c>
      <c r="P4" s="18">
        <v>100</v>
      </c>
      <c r="Q4" s="20">
        <f t="shared" ref="Q4:Q38" si="2">AVERAGE(O4:P4)</f>
        <v>100</v>
      </c>
      <c r="R4" s="21">
        <v>100</v>
      </c>
      <c r="S4" s="71">
        <f t="shared" ref="S4:S38" si="3">SUM(N4*0.7+Q4*0.2+R4*0.1)</f>
        <v>100</v>
      </c>
      <c r="T4" s="72">
        <f t="shared" ref="T4:T38" si="4">AVERAGE(J4,S4)</f>
        <v>100</v>
      </c>
    </row>
    <row r="5" spans="1:20">
      <c r="A5" s="70" t="s">
        <v>21</v>
      </c>
      <c r="B5" s="17">
        <v>100</v>
      </c>
      <c r="C5" s="18">
        <v>100</v>
      </c>
      <c r="D5" s="18">
        <v>100</v>
      </c>
      <c r="E5" s="19">
        <f>AVERAGE(B5:C5:D5)</f>
        <v>100</v>
      </c>
      <c r="F5" s="17">
        <v>100</v>
      </c>
      <c r="G5" s="18">
        <v>100</v>
      </c>
      <c r="H5" s="20">
        <f t="shared" si="0"/>
        <v>100</v>
      </c>
      <c r="I5" s="21">
        <v>100</v>
      </c>
      <c r="J5" s="71">
        <f t="shared" si="1"/>
        <v>100</v>
      </c>
      <c r="K5" s="17">
        <v>100</v>
      </c>
      <c r="L5" s="18">
        <v>100</v>
      </c>
      <c r="M5" s="18">
        <v>100</v>
      </c>
      <c r="N5" s="19">
        <f>AVERAGE(K5:L5:M5)</f>
        <v>100</v>
      </c>
      <c r="O5" s="17">
        <v>100</v>
      </c>
      <c r="P5" s="18">
        <v>100</v>
      </c>
      <c r="Q5" s="20">
        <f t="shared" si="2"/>
        <v>100</v>
      </c>
      <c r="R5" s="21">
        <v>100</v>
      </c>
      <c r="S5" s="71">
        <f t="shared" si="3"/>
        <v>100</v>
      </c>
      <c r="T5" s="72">
        <f t="shared" si="4"/>
        <v>100</v>
      </c>
    </row>
    <row r="6" spans="1:20">
      <c r="A6" s="73" t="s">
        <v>12</v>
      </c>
      <c r="B6" s="24">
        <v>100</v>
      </c>
      <c r="C6" s="22">
        <v>100</v>
      </c>
      <c r="D6" s="22">
        <v>100</v>
      </c>
      <c r="E6" s="23">
        <f>AVERAGE(B6:C6:D6)</f>
        <v>100</v>
      </c>
      <c r="F6" s="24">
        <v>100</v>
      </c>
      <c r="G6" s="22">
        <v>100</v>
      </c>
      <c r="H6" s="29">
        <f t="shared" si="0"/>
        <v>100</v>
      </c>
      <c r="I6" s="30">
        <v>100</v>
      </c>
      <c r="J6" s="74">
        <f t="shared" si="1"/>
        <v>100</v>
      </c>
      <c r="K6" s="24">
        <v>100</v>
      </c>
      <c r="L6" s="22">
        <v>100</v>
      </c>
      <c r="M6" s="22">
        <v>100</v>
      </c>
      <c r="N6" s="23">
        <f>AVERAGE(K6:L6:M6)</f>
        <v>100</v>
      </c>
      <c r="O6" s="24">
        <v>100</v>
      </c>
      <c r="P6" s="22">
        <v>95</v>
      </c>
      <c r="Q6" s="29">
        <f t="shared" si="2"/>
        <v>97.5</v>
      </c>
      <c r="R6" s="30">
        <v>100</v>
      </c>
      <c r="S6" s="74">
        <f t="shared" si="3"/>
        <v>99.5</v>
      </c>
      <c r="T6" s="75">
        <f t="shared" si="4"/>
        <v>99.75</v>
      </c>
    </row>
    <row r="7" spans="1:20">
      <c r="A7" s="73" t="s">
        <v>13</v>
      </c>
      <c r="B7" s="24">
        <v>100</v>
      </c>
      <c r="C7" s="22">
        <v>100</v>
      </c>
      <c r="D7" s="22">
        <v>100</v>
      </c>
      <c r="E7" s="23">
        <f>AVERAGE(B7:C7:D7)</f>
        <v>100</v>
      </c>
      <c r="F7" s="24">
        <v>100</v>
      </c>
      <c r="G7" s="22">
        <v>100</v>
      </c>
      <c r="H7" s="29">
        <f t="shared" si="0"/>
        <v>100</v>
      </c>
      <c r="I7" s="30">
        <v>100</v>
      </c>
      <c r="J7" s="74">
        <f t="shared" si="1"/>
        <v>100</v>
      </c>
      <c r="K7" s="24">
        <v>100</v>
      </c>
      <c r="L7" s="22">
        <v>100</v>
      </c>
      <c r="M7" s="22">
        <v>100</v>
      </c>
      <c r="N7" s="23">
        <f>AVERAGE(K7:L7:M7)</f>
        <v>100</v>
      </c>
      <c r="O7" s="24">
        <v>100</v>
      </c>
      <c r="P7" s="22">
        <v>90</v>
      </c>
      <c r="Q7" s="29">
        <f t="shared" si="2"/>
        <v>95</v>
      </c>
      <c r="R7" s="30">
        <v>100</v>
      </c>
      <c r="S7" s="74">
        <f t="shared" si="3"/>
        <v>99</v>
      </c>
      <c r="T7" s="75">
        <f t="shared" si="4"/>
        <v>99.5</v>
      </c>
    </row>
    <row r="8" spans="1:20">
      <c r="A8" s="73" t="s">
        <v>22</v>
      </c>
      <c r="B8" s="24">
        <v>100</v>
      </c>
      <c r="C8" s="22">
        <v>100</v>
      </c>
      <c r="D8" s="22">
        <v>100</v>
      </c>
      <c r="E8" s="23">
        <f>AVERAGE(B8:C8:D8)</f>
        <v>100</v>
      </c>
      <c r="F8" s="24">
        <v>100</v>
      </c>
      <c r="G8" s="22">
        <v>100</v>
      </c>
      <c r="H8" s="29">
        <f t="shared" si="0"/>
        <v>100</v>
      </c>
      <c r="I8" s="30">
        <v>100</v>
      </c>
      <c r="J8" s="74">
        <f t="shared" si="1"/>
        <v>100</v>
      </c>
      <c r="K8" s="24">
        <v>100</v>
      </c>
      <c r="L8" s="22">
        <v>100</v>
      </c>
      <c r="M8" s="22">
        <v>100</v>
      </c>
      <c r="N8" s="23">
        <f>AVERAGE(K8:L8:M8)</f>
        <v>100</v>
      </c>
      <c r="O8" s="24">
        <v>100</v>
      </c>
      <c r="P8" s="22">
        <v>90</v>
      </c>
      <c r="Q8" s="29">
        <f t="shared" si="2"/>
        <v>95</v>
      </c>
      <c r="R8" s="30">
        <v>100</v>
      </c>
      <c r="S8" s="74">
        <f t="shared" si="3"/>
        <v>99</v>
      </c>
      <c r="T8" s="75">
        <f t="shared" si="4"/>
        <v>99.5</v>
      </c>
    </row>
    <row r="9" spans="1:20">
      <c r="A9" s="73" t="s">
        <v>27</v>
      </c>
      <c r="B9" s="24">
        <v>100</v>
      </c>
      <c r="C9" s="22">
        <v>100</v>
      </c>
      <c r="D9" s="22">
        <v>100</v>
      </c>
      <c r="E9" s="23">
        <f>AVERAGE(B9:C9:D9)</f>
        <v>100</v>
      </c>
      <c r="F9" s="24">
        <v>99</v>
      </c>
      <c r="G9" s="22">
        <v>100</v>
      </c>
      <c r="H9" s="29">
        <f t="shared" si="0"/>
        <v>99.5</v>
      </c>
      <c r="I9" s="30">
        <v>100</v>
      </c>
      <c r="J9" s="74">
        <f t="shared" si="1"/>
        <v>99.9</v>
      </c>
      <c r="K9" s="24">
        <v>100</v>
      </c>
      <c r="L9" s="22">
        <v>100</v>
      </c>
      <c r="M9" s="22">
        <v>100</v>
      </c>
      <c r="N9" s="23">
        <f>AVERAGE(K9:L9:M9)</f>
        <v>100</v>
      </c>
      <c r="O9" s="24">
        <v>90</v>
      </c>
      <c r="P9" s="22">
        <v>90</v>
      </c>
      <c r="Q9" s="29">
        <f t="shared" si="2"/>
        <v>90</v>
      </c>
      <c r="R9" s="30">
        <v>100</v>
      </c>
      <c r="S9" s="74">
        <f t="shared" si="3"/>
        <v>98</v>
      </c>
      <c r="T9" s="75">
        <f t="shared" si="4"/>
        <v>98.95</v>
      </c>
    </row>
    <row r="10" spans="1:20">
      <c r="A10" s="73" t="s">
        <v>6</v>
      </c>
      <c r="B10" s="24">
        <v>100</v>
      </c>
      <c r="C10" s="22">
        <v>100</v>
      </c>
      <c r="D10" s="22">
        <v>100</v>
      </c>
      <c r="E10" s="23">
        <f>AVERAGE(B10:C10:D10)</f>
        <v>100</v>
      </c>
      <c r="F10" s="24">
        <v>100</v>
      </c>
      <c r="G10" s="22">
        <v>100</v>
      </c>
      <c r="H10" s="29">
        <f t="shared" si="0"/>
        <v>100</v>
      </c>
      <c r="I10" s="30">
        <v>100</v>
      </c>
      <c r="J10" s="74">
        <f t="shared" si="1"/>
        <v>100</v>
      </c>
      <c r="K10" s="24">
        <v>100</v>
      </c>
      <c r="L10" s="22">
        <v>100</v>
      </c>
      <c r="M10" s="22">
        <v>90</v>
      </c>
      <c r="N10" s="23">
        <f>AVERAGE(K10:L10:M10)</f>
        <v>96.666666666666671</v>
      </c>
      <c r="O10" s="24">
        <v>100</v>
      </c>
      <c r="P10" s="22">
        <v>100</v>
      </c>
      <c r="Q10" s="29">
        <f t="shared" si="2"/>
        <v>100</v>
      </c>
      <c r="R10" s="30">
        <v>100</v>
      </c>
      <c r="S10" s="74">
        <f t="shared" si="3"/>
        <v>97.666666666666671</v>
      </c>
      <c r="T10" s="75">
        <f t="shared" si="4"/>
        <v>98.833333333333343</v>
      </c>
    </row>
    <row r="11" spans="1:20">
      <c r="A11" s="73" t="s">
        <v>11</v>
      </c>
      <c r="B11" s="24">
        <v>90</v>
      </c>
      <c r="C11" s="22">
        <v>100</v>
      </c>
      <c r="D11" s="22">
        <v>100</v>
      </c>
      <c r="E11" s="23">
        <f>AVERAGE(B11:C11:D11)</f>
        <v>96.666666666666671</v>
      </c>
      <c r="F11" s="24">
        <v>100</v>
      </c>
      <c r="G11" s="22">
        <v>100</v>
      </c>
      <c r="H11" s="29">
        <f t="shared" si="0"/>
        <v>100</v>
      </c>
      <c r="I11" s="30">
        <v>100</v>
      </c>
      <c r="J11" s="74">
        <f t="shared" si="1"/>
        <v>97.666666666666671</v>
      </c>
      <c r="K11" s="24">
        <v>100</v>
      </c>
      <c r="L11" s="22">
        <v>100</v>
      </c>
      <c r="M11" s="22">
        <v>100</v>
      </c>
      <c r="N11" s="23">
        <f>AVERAGE(K11:L11:M11)</f>
        <v>100</v>
      </c>
      <c r="O11" s="24">
        <v>100</v>
      </c>
      <c r="P11" s="22">
        <v>100</v>
      </c>
      <c r="Q11" s="29">
        <f t="shared" si="2"/>
        <v>100</v>
      </c>
      <c r="R11" s="30">
        <v>100</v>
      </c>
      <c r="S11" s="74">
        <f t="shared" si="3"/>
        <v>100</v>
      </c>
      <c r="T11" s="75">
        <f t="shared" si="4"/>
        <v>98.833333333333343</v>
      </c>
    </row>
    <row r="12" spans="1:20">
      <c r="A12" s="73" t="s">
        <v>20</v>
      </c>
      <c r="B12" s="24">
        <v>90</v>
      </c>
      <c r="C12" s="22">
        <v>100</v>
      </c>
      <c r="D12" s="22">
        <v>100</v>
      </c>
      <c r="E12" s="23">
        <f>AVERAGE(B12:C12:D12)</f>
        <v>96.666666666666671</v>
      </c>
      <c r="F12" s="24">
        <v>100</v>
      </c>
      <c r="G12" s="22">
        <v>100</v>
      </c>
      <c r="H12" s="29">
        <f t="shared" si="0"/>
        <v>100</v>
      </c>
      <c r="I12" s="30">
        <v>100</v>
      </c>
      <c r="J12" s="74">
        <f t="shared" si="1"/>
        <v>97.666666666666671</v>
      </c>
      <c r="K12" s="24">
        <v>100</v>
      </c>
      <c r="L12" s="22">
        <v>100</v>
      </c>
      <c r="M12" s="22">
        <v>100</v>
      </c>
      <c r="N12" s="23">
        <f>AVERAGE(K12:L12:M12)</f>
        <v>100</v>
      </c>
      <c r="O12" s="24">
        <v>100</v>
      </c>
      <c r="P12" s="22">
        <v>100</v>
      </c>
      <c r="Q12" s="29">
        <f t="shared" si="2"/>
        <v>100</v>
      </c>
      <c r="R12" s="30">
        <v>100</v>
      </c>
      <c r="S12" s="74">
        <f t="shared" si="3"/>
        <v>100</v>
      </c>
      <c r="T12" s="75">
        <f t="shared" si="4"/>
        <v>98.833333333333343</v>
      </c>
    </row>
    <row r="13" spans="1:20">
      <c r="A13" s="76" t="s">
        <v>16</v>
      </c>
      <c r="B13" s="16">
        <v>100</v>
      </c>
      <c r="C13" s="14">
        <v>90</v>
      </c>
      <c r="D13" s="14">
        <v>100</v>
      </c>
      <c r="E13" s="15">
        <f>AVERAGE(B13:C13:D13)</f>
        <v>96.666666666666671</v>
      </c>
      <c r="F13" s="16">
        <v>99</v>
      </c>
      <c r="G13" s="14">
        <v>100</v>
      </c>
      <c r="H13" s="31">
        <f t="shared" si="0"/>
        <v>99.5</v>
      </c>
      <c r="I13" s="32">
        <v>100</v>
      </c>
      <c r="J13" s="77">
        <f t="shared" si="1"/>
        <v>97.566666666666677</v>
      </c>
      <c r="K13" s="16">
        <v>100</v>
      </c>
      <c r="L13" s="14">
        <v>100</v>
      </c>
      <c r="M13" s="14">
        <v>100</v>
      </c>
      <c r="N13" s="15">
        <f>AVERAGE(K13:L13:M13)</f>
        <v>100</v>
      </c>
      <c r="O13" s="16">
        <v>100</v>
      </c>
      <c r="P13" s="14">
        <v>100</v>
      </c>
      <c r="Q13" s="31">
        <f t="shared" si="2"/>
        <v>100</v>
      </c>
      <c r="R13" s="32">
        <v>100</v>
      </c>
      <c r="S13" s="77">
        <f t="shared" si="3"/>
        <v>100</v>
      </c>
      <c r="T13" s="78">
        <f t="shared" si="4"/>
        <v>98.783333333333331</v>
      </c>
    </row>
    <row r="14" spans="1:20">
      <c r="A14" s="76" t="s">
        <v>30</v>
      </c>
      <c r="B14" s="16">
        <v>100</v>
      </c>
      <c r="C14" s="14">
        <v>100</v>
      </c>
      <c r="D14" s="14">
        <v>100</v>
      </c>
      <c r="E14" s="15">
        <f>AVERAGE(B14:C14:D14)</f>
        <v>100</v>
      </c>
      <c r="F14" s="16">
        <v>99</v>
      </c>
      <c r="G14" s="14">
        <v>100</v>
      </c>
      <c r="H14" s="31">
        <f t="shared" si="0"/>
        <v>99.5</v>
      </c>
      <c r="I14" s="32">
        <v>100</v>
      </c>
      <c r="J14" s="77">
        <f t="shared" si="1"/>
        <v>99.9</v>
      </c>
      <c r="K14" s="16">
        <v>100</v>
      </c>
      <c r="L14" s="14">
        <v>100</v>
      </c>
      <c r="M14" s="14">
        <v>90</v>
      </c>
      <c r="N14" s="15">
        <f>AVERAGE(K14:L14:M14)</f>
        <v>96.666666666666671</v>
      </c>
      <c r="O14" s="16">
        <v>100</v>
      </c>
      <c r="P14" s="14">
        <v>100</v>
      </c>
      <c r="Q14" s="31">
        <f t="shared" si="2"/>
        <v>100</v>
      </c>
      <c r="R14" s="32">
        <v>100</v>
      </c>
      <c r="S14" s="77">
        <f t="shared" si="3"/>
        <v>97.666666666666671</v>
      </c>
      <c r="T14" s="78">
        <f t="shared" si="4"/>
        <v>98.783333333333331</v>
      </c>
    </row>
    <row r="15" spans="1:20">
      <c r="A15" s="76" t="s">
        <v>8</v>
      </c>
      <c r="B15" s="16">
        <v>100</v>
      </c>
      <c r="C15" s="14">
        <v>100</v>
      </c>
      <c r="D15" s="14">
        <v>100</v>
      </c>
      <c r="E15" s="15">
        <f>AVERAGE(B15:C15:D15)</f>
        <v>100</v>
      </c>
      <c r="F15" s="16">
        <v>100</v>
      </c>
      <c r="G15" s="14">
        <v>100</v>
      </c>
      <c r="H15" s="31">
        <f t="shared" si="0"/>
        <v>100</v>
      </c>
      <c r="I15" s="32">
        <v>100</v>
      </c>
      <c r="J15" s="77">
        <f t="shared" si="1"/>
        <v>100</v>
      </c>
      <c r="K15" s="16">
        <v>100</v>
      </c>
      <c r="L15" s="14">
        <v>90</v>
      </c>
      <c r="M15" s="14">
        <v>100</v>
      </c>
      <c r="N15" s="15">
        <f>AVERAGE(K15:L15:M15)</f>
        <v>96.666666666666671</v>
      </c>
      <c r="O15" s="16">
        <v>100</v>
      </c>
      <c r="P15" s="14">
        <v>90</v>
      </c>
      <c r="Q15" s="31">
        <f t="shared" si="2"/>
        <v>95</v>
      </c>
      <c r="R15" s="32">
        <v>100</v>
      </c>
      <c r="S15" s="77">
        <f t="shared" si="3"/>
        <v>96.666666666666671</v>
      </c>
      <c r="T15" s="78">
        <f t="shared" si="4"/>
        <v>98.333333333333343</v>
      </c>
    </row>
    <row r="16" spans="1:20">
      <c r="A16" s="76" t="s">
        <v>31</v>
      </c>
      <c r="B16" s="16">
        <v>100</v>
      </c>
      <c r="C16" s="14">
        <v>100</v>
      </c>
      <c r="D16" s="14">
        <v>100</v>
      </c>
      <c r="E16" s="15">
        <f>AVERAGE(B16:C16:D16)</f>
        <v>100</v>
      </c>
      <c r="F16" s="16">
        <v>100</v>
      </c>
      <c r="G16" s="14">
        <v>100</v>
      </c>
      <c r="H16" s="31">
        <f t="shared" si="0"/>
        <v>100</v>
      </c>
      <c r="I16" s="32">
        <v>100</v>
      </c>
      <c r="J16" s="77">
        <f t="shared" si="1"/>
        <v>100</v>
      </c>
      <c r="K16" s="16">
        <v>90</v>
      </c>
      <c r="L16" s="14">
        <v>100</v>
      </c>
      <c r="M16" s="14">
        <v>100</v>
      </c>
      <c r="N16" s="15">
        <f>AVERAGE(K16:L16:M16)</f>
        <v>96.666666666666671</v>
      </c>
      <c r="O16" s="16">
        <v>100</v>
      </c>
      <c r="P16" s="14">
        <v>90</v>
      </c>
      <c r="Q16" s="31">
        <f t="shared" si="2"/>
        <v>95</v>
      </c>
      <c r="R16" s="32">
        <v>100</v>
      </c>
      <c r="S16" s="77">
        <f t="shared" si="3"/>
        <v>96.666666666666671</v>
      </c>
      <c r="T16" s="78">
        <f t="shared" si="4"/>
        <v>98.333333333333343</v>
      </c>
    </row>
    <row r="17" spans="1:20">
      <c r="A17" s="79" t="s">
        <v>95</v>
      </c>
      <c r="B17" s="16">
        <v>100</v>
      </c>
      <c r="C17" s="14">
        <v>100</v>
      </c>
      <c r="D17" s="14">
        <v>90</v>
      </c>
      <c r="E17" s="15">
        <f>AVERAGE(B17:C17:D17)</f>
        <v>96.666666666666671</v>
      </c>
      <c r="F17" s="16">
        <v>100</v>
      </c>
      <c r="G17" s="14">
        <v>100</v>
      </c>
      <c r="H17" s="31">
        <f t="shared" si="0"/>
        <v>100</v>
      </c>
      <c r="I17" s="32">
        <v>100</v>
      </c>
      <c r="J17" s="77">
        <f t="shared" si="1"/>
        <v>97.666666666666671</v>
      </c>
      <c r="K17" s="16">
        <v>100</v>
      </c>
      <c r="L17" s="14">
        <v>100</v>
      </c>
      <c r="M17" s="14">
        <v>100</v>
      </c>
      <c r="N17" s="15">
        <f>AVERAGE(K17:L17:M17)</f>
        <v>100</v>
      </c>
      <c r="O17" s="16">
        <v>90</v>
      </c>
      <c r="P17" s="14">
        <v>100</v>
      </c>
      <c r="Q17" s="31">
        <f t="shared" si="2"/>
        <v>95</v>
      </c>
      <c r="R17" s="32">
        <v>100</v>
      </c>
      <c r="S17" s="77">
        <f t="shared" si="3"/>
        <v>99</v>
      </c>
      <c r="T17" s="78">
        <f t="shared" si="4"/>
        <v>98.333333333333343</v>
      </c>
    </row>
    <row r="18" spans="1:20">
      <c r="A18" s="76" t="s">
        <v>32</v>
      </c>
      <c r="B18" s="16">
        <v>100</v>
      </c>
      <c r="C18" s="14">
        <v>90</v>
      </c>
      <c r="D18" s="14">
        <v>100</v>
      </c>
      <c r="E18" s="15">
        <f>AVERAGE(B18:C18:D18)</f>
        <v>96.666666666666671</v>
      </c>
      <c r="F18" s="16">
        <v>99</v>
      </c>
      <c r="G18" s="14">
        <v>100</v>
      </c>
      <c r="H18" s="31">
        <f t="shared" si="0"/>
        <v>99.5</v>
      </c>
      <c r="I18" s="32">
        <v>100</v>
      </c>
      <c r="J18" s="77">
        <f t="shared" si="1"/>
        <v>97.566666666666677</v>
      </c>
      <c r="K18" s="16">
        <v>100</v>
      </c>
      <c r="L18" s="14">
        <v>90</v>
      </c>
      <c r="M18" s="14">
        <v>100</v>
      </c>
      <c r="N18" s="15">
        <f>AVERAGE(K18:L18:M18)</f>
        <v>96.666666666666671</v>
      </c>
      <c r="O18" s="16">
        <v>100</v>
      </c>
      <c r="P18" s="14">
        <v>100</v>
      </c>
      <c r="Q18" s="31">
        <f t="shared" si="2"/>
        <v>100</v>
      </c>
      <c r="R18" s="32">
        <v>100</v>
      </c>
      <c r="S18" s="77">
        <f t="shared" si="3"/>
        <v>97.666666666666671</v>
      </c>
      <c r="T18" s="78">
        <f t="shared" si="4"/>
        <v>97.616666666666674</v>
      </c>
    </row>
    <row r="19" spans="1:20">
      <c r="A19" s="76" t="s">
        <v>10</v>
      </c>
      <c r="B19" s="16">
        <v>90</v>
      </c>
      <c r="C19" s="14">
        <v>100</v>
      </c>
      <c r="D19" s="14">
        <v>100</v>
      </c>
      <c r="E19" s="15">
        <f>AVERAGE(B19:C19:D19)</f>
        <v>96.666666666666671</v>
      </c>
      <c r="F19" s="16">
        <v>99</v>
      </c>
      <c r="G19" s="14">
        <v>100</v>
      </c>
      <c r="H19" s="31">
        <f t="shared" si="0"/>
        <v>99.5</v>
      </c>
      <c r="I19" s="32">
        <v>100</v>
      </c>
      <c r="J19" s="77">
        <f t="shared" si="1"/>
        <v>97.566666666666677</v>
      </c>
      <c r="K19" s="16">
        <v>100</v>
      </c>
      <c r="L19" s="14">
        <v>100</v>
      </c>
      <c r="M19" s="14">
        <v>100</v>
      </c>
      <c r="N19" s="15">
        <f>AVERAGE(K19:L19:M19)</f>
        <v>100</v>
      </c>
      <c r="O19" s="16">
        <v>80</v>
      </c>
      <c r="P19" s="14">
        <v>80</v>
      </c>
      <c r="Q19" s="31">
        <f t="shared" si="2"/>
        <v>80</v>
      </c>
      <c r="R19" s="32">
        <v>100</v>
      </c>
      <c r="S19" s="77">
        <f t="shared" si="3"/>
        <v>96</v>
      </c>
      <c r="T19" s="78">
        <f t="shared" si="4"/>
        <v>96.783333333333331</v>
      </c>
    </row>
    <row r="20" spans="1:20">
      <c r="A20" s="80" t="s">
        <v>23</v>
      </c>
      <c r="B20" s="5">
        <v>90</v>
      </c>
      <c r="C20" s="6">
        <v>100</v>
      </c>
      <c r="D20" s="6">
        <v>100</v>
      </c>
      <c r="E20" s="8">
        <f>AVERAGE(B20:C20:D20)</f>
        <v>96.666666666666671</v>
      </c>
      <c r="F20" s="5">
        <v>100</v>
      </c>
      <c r="G20" s="6">
        <v>100</v>
      </c>
      <c r="H20" s="7">
        <f t="shared" si="0"/>
        <v>100</v>
      </c>
      <c r="I20" s="4">
        <v>100</v>
      </c>
      <c r="J20" s="81">
        <f t="shared" si="1"/>
        <v>97.666666666666671</v>
      </c>
      <c r="K20" s="5">
        <v>90</v>
      </c>
      <c r="L20" s="6">
        <v>100</v>
      </c>
      <c r="M20" s="6">
        <v>100</v>
      </c>
      <c r="N20" s="8">
        <f>AVERAGE(K20:L20:M20)</f>
        <v>96.666666666666671</v>
      </c>
      <c r="O20" s="5">
        <v>90</v>
      </c>
      <c r="P20" s="6">
        <v>90</v>
      </c>
      <c r="Q20" s="7">
        <f t="shared" si="2"/>
        <v>90</v>
      </c>
      <c r="R20" s="4">
        <v>100</v>
      </c>
      <c r="S20" s="81">
        <f t="shared" si="3"/>
        <v>95.666666666666671</v>
      </c>
      <c r="T20" s="82">
        <f t="shared" si="4"/>
        <v>96.666666666666671</v>
      </c>
    </row>
    <row r="21" spans="1:20">
      <c r="A21" s="80" t="s">
        <v>4</v>
      </c>
      <c r="B21" s="5">
        <v>100</v>
      </c>
      <c r="C21" s="6">
        <v>100</v>
      </c>
      <c r="D21" s="6">
        <v>100</v>
      </c>
      <c r="E21" s="8">
        <f>AVERAGE(B21:C21:D21)</f>
        <v>100</v>
      </c>
      <c r="F21" s="5">
        <v>100</v>
      </c>
      <c r="G21" s="6">
        <v>100</v>
      </c>
      <c r="H21" s="7">
        <f t="shared" si="0"/>
        <v>100</v>
      </c>
      <c r="I21" s="4">
        <v>100</v>
      </c>
      <c r="J21" s="81">
        <f t="shared" si="1"/>
        <v>100</v>
      </c>
      <c r="K21" s="5">
        <v>100</v>
      </c>
      <c r="L21" s="6">
        <v>100</v>
      </c>
      <c r="M21" s="6">
        <v>80</v>
      </c>
      <c r="N21" s="8">
        <f>AVERAGE(K21:L21:M21)</f>
        <v>93.333333333333329</v>
      </c>
      <c r="O21" s="5">
        <v>90</v>
      </c>
      <c r="P21" s="6">
        <v>90</v>
      </c>
      <c r="Q21" s="7">
        <f t="shared" si="2"/>
        <v>90</v>
      </c>
      <c r="R21" s="4">
        <v>100</v>
      </c>
      <c r="S21" s="81">
        <f t="shared" si="3"/>
        <v>93.333333333333329</v>
      </c>
      <c r="T21" s="82">
        <f t="shared" si="4"/>
        <v>96.666666666666657</v>
      </c>
    </row>
    <row r="22" spans="1:20">
      <c r="A22" s="80" t="s">
        <v>15</v>
      </c>
      <c r="B22" s="5">
        <v>100</v>
      </c>
      <c r="C22" s="6">
        <v>100</v>
      </c>
      <c r="D22" s="6">
        <v>100</v>
      </c>
      <c r="E22" s="8">
        <f>AVERAGE(B22:C22:D22)</f>
        <v>100</v>
      </c>
      <c r="F22" s="5">
        <v>100</v>
      </c>
      <c r="G22" s="6">
        <v>100</v>
      </c>
      <c r="H22" s="7">
        <f t="shared" si="0"/>
        <v>100</v>
      </c>
      <c r="I22" s="4">
        <v>100</v>
      </c>
      <c r="J22" s="81">
        <f t="shared" si="1"/>
        <v>100</v>
      </c>
      <c r="K22" s="5">
        <v>90</v>
      </c>
      <c r="L22" s="6">
        <v>100</v>
      </c>
      <c r="M22" s="6">
        <v>90</v>
      </c>
      <c r="N22" s="8">
        <f>AVERAGE(K22:L22:M22)</f>
        <v>93.333333333333329</v>
      </c>
      <c r="O22" s="5">
        <v>90</v>
      </c>
      <c r="P22" s="6">
        <v>90</v>
      </c>
      <c r="Q22" s="7">
        <f t="shared" si="2"/>
        <v>90</v>
      </c>
      <c r="R22" s="4">
        <v>100</v>
      </c>
      <c r="S22" s="81">
        <f t="shared" si="3"/>
        <v>93.333333333333329</v>
      </c>
      <c r="T22" s="82">
        <f t="shared" si="4"/>
        <v>96.666666666666657</v>
      </c>
    </row>
    <row r="23" spans="1:20">
      <c r="A23" s="80" t="s">
        <v>26</v>
      </c>
      <c r="B23" s="5">
        <v>100</v>
      </c>
      <c r="C23" s="6">
        <v>100</v>
      </c>
      <c r="D23" s="6">
        <v>100</v>
      </c>
      <c r="E23" s="8">
        <f>AVERAGE(B23:C23:D23)</f>
        <v>100</v>
      </c>
      <c r="F23" s="5">
        <v>100</v>
      </c>
      <c r="G23" s="6">
        <v>100</v>
      </c>
      <c r="H23" s="7">
        <f t="shared" si="0"/>
        <v>100</v>
      </c>
      <c r="I23" s="4">
        <v>100</v>
      </c>
      <c r="J23" s="81">
        <f t="shared" si="1"/>
        <v>100</v>
      </c>
      <c r="K23" s="5">
        <v>100</v>
      </c>
      <c r="L23" s="6">
        <v>80</v>
      </c>
      <c r="M23" s="6">
        <v>90</v>
      </c>
      <c r="N23" s="8">
        <f>AVERAGE(K23:L23:M23)</f>
        <v>90</v>
      </c>
      <c r="O23" s="5">
        <v>100</v>
      </c>
      <c r="P23" s="6">
        <v>100</v>
      </c>
      <c r="Q23" s="7">
        <f t="shared" si="2"/>
        <v>100</v>
      </c>
      <c r="R23" s="4">
        <v>100</v>
      </c>
      <c r="S23" s="81">
        <f t="shared" si="3"/>
        <v>93</v>
      </c>
      <c r="T23" s="82">
        <f t="shared" si="4"/>
        <v>96.5</v>
      </c>
    </row>
    <row r="24" spans="1:20">
      <c r="A24" s="80" t="s">
        <v>24</v>
      </c>
      <c r="B24" s="5">
        <v>100</v>
      </c>
      <c r="C24" s="6">
        <v>90</v>
      </c>
      <c r="D24" s="6">
        <v>90</v>
      </c>
      <c r="E24" s="8">
        <f>AVERAGE(B24:C24:D24)</f>
        <v>93.333333333333329</v>
      </c>
      <c r="F24" s="5">
        <v>99</v>
      </c>
      <c r="G24" s="6">
        <v>100</v>
      </c>
      <c r="H24" s="7">
        <f t="shared" si="0"/>
        <v>99.5</v>
      </c>
      <c r="I24" s="4">
        <v>100</v>
      </c>
      <c r="J24" s="81">
        <f t="shared" si="1"/>
        <v>95.233333333333334</v>
      </c>
      <c r="K24" s="5">
        <v>90</v>
      </c>
      <c r="L24" s="6">
        <v>100</v>
      </c>
      <c r="M24" s="6">
        <v>100</v>
      </c>
      <c r="N24" s="8">
        <f>AVERAGE(K24:L24:M24)</f>
        <v>96.666666666666671</v>
      </c>
      <c r="O24" s="5">
        <v>100</v>
      </c>
      <c r="P24" s="6">
        <v>100</v>
      </c>
      <c r="Q24" s="7">
        <f t="shared" si="2"/>
        <v>100</v>
      </c>
      <c r="R24" s="4">
        <v>100</v>
      </c>
      <c r="S24" s="81">
        <f t="shared" si="3"/>
        <v>97.666666666666671</v>
      </c>
      <c r="T24" s="82">
        <f t="shared" si="4"/>
        <v>96.45</v>
      </c>
    </row>
    <row r="25" spans="1:20">
      <c r="A25" s="80" t="s">
        <v>5</v>
      </c>
      <c r="B25" s="5">
        <v>50</v>
      </c>
      <c r="C25" s="6">
        <v>100</v>
      </c>
      <c r="D25" s="6">
        <v>100</v>
      </c>
      <c r="E25" s="8">
        <f>AVERAGE(B25:C25:D25)</f>
        <v>83.333333333333329</v>
      </c>
      <c r="F25" s="5">
        <v>100</v>
      </c>
      <c r="G25" s="6">
        <v>100</v>
      </c>
      <c r="H25" s="7">
        <f t="shared" si="0"/>
        <v>100</v>
      </c>
      <c r="I25" s="4">
        <v>100</v>
      </c>
      <c r="J25" s="81">
        <f t="shared" si="1"/>
        <v>88.333333333333329</v>
      </c>
      <c r="K25" s="5">
        <v>100</v>
      </c>
      <c r="L25" s="6">
        <v>100</v>
      </c>
      <c r="M25" s="6">
        <v>100</v>
      </c>
      <c r="N25" s="8">
        <f>AVERAGE(K25:L25:M25)</f>
        <v>100</v>
      </c>
      <c r="O25" s="5">
        <v>100</v>
      </c>
      <c r="P25" s="6">
        <v>100</v>
      </c>
      <c r="Q25" s="7">
        <f t="shared" si="2"/>
        <v>100</v>
      </c>
      <c r="R25" s="4">
        <v>100</v>
      </c>
      <c r="S25" s="81">
        <f t="shared" si="3"/>
        <v>100</v>
      </c>
      <c r="T25" s="82">
        <f t="shared" si="4"/>
        <v>94.166666666666657</v>
      </c>
    </row>
    <row r="26" spans="1:20">
      <c r="A26" s="80" t="s">
        <v>19</v>
      </c>
      <c r="B26" s="5">
        <v>50</v>
      </c>
      <c r="C26" s="6">
        <v>100</v>
      </c>
      <c r="D26" s="6">
        <v>100</v>
      </c>
      <c r="E26" s="8">
        <f>AVERAGE(B26:C26:D26)</f>
        <v>83.333333333333329</v>
      </c>
      <c r="F26" s="5">
        <v>100</v>
      </c>
      <c r="G26" s="6">
        <v>100</v>
      </c>
      <c r="H26" s="7">
        <f t="shared" si="0"/>
        <v>100</v>
      </c>
      <c r="I26" s="4">
        <v>100</v>
      </c>
      <c r="J26" s="81">
        <f t="shared" si="1"/>
        <v>88.333333333333329</v>
      </c>
      <c r="K26" s="5">
        <v>100</v>
      </c>
      <c r="L26" s="6">
        <v>100</v>
      </c>
      <c r="M26" s="6">
        <v>100</v>
      </c>
      <c r="N26" s="8">
        <f>AVERAGE(K26:L26:M26)</f>
        <v>100</v>
      </c>
      <c r="O26" s="5">
        <v>100</v>
      </c>
      <c r="P26" s="6">
        <v>100</v>
      </c>
      <c r="Q26" s="7">
        <f t="shared" si="2"/>
        <v>100</v>
      </c>
      <c r="R26" s="4">
        <v>100</v>
      </c>
      <c r="S26" s="81">
        <f t="shared" si="3"/>
        <v>100</v>
      </c>
      <c r="T26" s="82">
        <f t="shared" si="4"/>
        <v>94.166666666666657</v>
      </c>
    </row>
    <row r="27" spans="1:20">
      <c r="A27" s="80" t="s">
        <v>25</v>
      </c>
      <c r="B27" s="5">
        <v>50</v>
      </c>
      <c r="C27" s="6">
        <v>100</v>
      </c>
      <c r="D27" s="6">
        <v>100</v>
      </c>
      <c r="E27" s="8">
        <f>AVERAGE(B27:C27:D27)</f>
        <v>83.333333333333329</v>
      </c>
      <c r="F27" s="5">
        <v>100</v>
      </c>
      <c r="G27" s="6">
        <v>100</v>
      </c>
      <c r="H27" s="7">
        <f t="shared" si="0"/>
        <v>100</v>
      </c>
      <c r="I27" s="4">
        <v>100</v>
      </c>
      <c r="J27" s="81">
        <f t="shared" si="1"/>
        <v>88.333333333333329</v>
      </c>
      <c r="K27" s="5">
        <v>100</v>
      </c>
      <c r="L27" s="6">
        <v>100</v>
      </c>
      <c r="M27" s="6">
        <v>100</v>
      </c>
      <c r="N27" s="8">
        <f>AVERAGE(K27:L27:M27)</f>
        <v>100</v>
      </c>
      <c r="O27" s="5">
        <v>100</v>
      </c>
      <c r="P27" s="6">
        <v>100</v>
      </c>
      <c r="Q27" s="7">
        <f t="shared" si="2"/>
        <v>100</v>
      </c>
      <c r="R27" s="4">
        <v>100</v>
      </c>
      <c r="S27" s="81">
        <f t="shared" si="3"/>
        <v>100</v>
      </c>
      <c r="T27" s="82">
        <f t="shared" si="4"/>
        <v>94.166666666666657</v>
      </c>
    </row>
    <row r="28" spans="1:20">
      <c r="A28" s="80" t="s">
        <v>18</v>
      </c>
      <c r="B28" s="5">
        <v>90</v>
      </c>
      <c r="C28" s="6">
        <v>90</v>
      </c>
      <c r="D28" s="6">
        <v>100</v>
      </c>
      <c r="E28" s="8">
        <f>AVERAGE(B28:C28:D28)</f>
        <v>93.333333333333329</v>
      </c>
      <c r="F28" s="5">
        <v>99</v>
      </c>
      <c r="G28" s="6">
        <v>100</v>
      </c>
      <c r="H28" s="7">
        <f t="shared" si="0"/>
        <v>99.5</v>
      </c>
      <c r="I28" s="4">
        <v>100</v>
      </c>
      <c r="J28" s="81">
        <f t="shared" si="1"/>
        <v>95.233333333333334</v>
      </c>
      <c r="K28" s="5">
        <v>90</v>
      </c>
      <c r="L28" s="6">
        <v>80</v>
      </c>
      <c r="M28" s="6">
        <v>90</v>
      </c>
      <c r="N28" s="8">
        <f>AVERAGE(K28:L28:M28)</f>
        <v>86.666666666666671</v>
      </c>
      <c r="O28" s="5">
        <v>90</v>
      </c>
      <c r="P28" s="6">
        <v>90</v>
      </c>
      <c r="Q28" s="7">
        <f t="shared" si="2"/>
        <v>90</v>
      </c>
      <c r="R28" s="4">
        <v>100</v>
      </c>
      <c r="S28" s="81">
        <f t="shared" si="3"/>
        <v>88.666666666666657</v>
      </c>
      <c r="T28" s="82">
        <f t="shared" si="4"/>
        <v>91.949999999999989</v>
      </c>
    </row>
    <row r="29" spans="1:20">
      <c r="A29" s="80" t="s">
        <v>28</v>
      </c>
      <c r="B29" s="5">
        <v>100</v>
      </c>
      <c r="C29" s="6">
        <v>100</v>
      </c>
      <c r="D29" s="6">
        <v>100</v>
      </c>
      <c r="E29" s="8">
        <f>AVERAGE(B29:C29:D29)</f>
        <v>100</v>
      </c>
      <c r="F29" s="5">
        <v>100</v>
      </c>
      <c r="G29" s="6">
        <v>100</v>
      </c>
      <c r="H29" s="7">
        <f t="shared" si="0"/>
        <v>100</v>
      </c>
      <c r="I29" s="4">
        <v>100</v>
      </c>
      <c r="J29" s="81">
        <f t="shared" si="1"/>
        <v>100</v>
      </c>
      <c r="K29" s="5">
        <v>50</v>
      </c>
      <c r="L29" s="6">
        <v>90</v>
      </c>
      <c r="M29" s="6">
        <v>90</v>
      </c>
      <c r="N29" s="8">
        <f>AVERAGE(K29:L29:M29)</f>
        <v>76.666666666666671</v>
      </c>
      <c r="O29" s="5">
        <v>100</v>
      </c>
      <c r="P29" s="6">
        <v>100</v>
      </c>
      <c r="Q29" s="7">
        <f t="shared" si="2"/>
        <v>100</v>
      </c>
      <c r="R29" s="4">
        <v>100</v>
      </c>
      <c r="S29" s="81">
        <f t="shared" si="3"/>
        <v>83.666666666666657</v>
      </c>
      <c r="T29" s="82">
        <f t="shared" si="4"/>
        <v>91.833333333333329</v>
      </c>
    </row>
    <row r="30" spans="1:20">
      <c r="A30" s="80" t="s">
        <v>9</v>
      </c>
      <c r="B30" s="5">
        <v>90</v>
      </c>
      <c r="C30" s="6">
        <v>100</v>
      </c>
      <c r="D30" s="6">
        <v>100</v>
      </c>
      <c r="E30" s="8">
        <f>AVERAGE(B30:C30:D30)</f>
        <v>96.666666666666671</v>
      </c>
      <c r="F30" s="5">
        <v>97</v>
      </c>
      <c r="G30" s="6">
        <v>100</v>
      </c>
      <c r="H30" s="7">
        <f t="shared" si="0"/>
        <v>98.5</v>
      </c>
      <c r="I30" s="4">
        <v>100</v>
      </c>
      <c r="J30" s="81">
        <f t="shared" si="1"/>
        <v>97.366666666666674</v>
      </c>
      <c r="K30" s="5">
        <v>90</v>
      </c>
      <c r="L30" s="6">
        <v>95</v>
      </c>
      <c r="M30" s="6">
        <v>50</v>
      </c>
      <c r="N30" s="8">
        <f>AVERAGE(K30:L30:M30)</f>
        <v>78.333333333333329</v>
      </c>
      <c r="O30" s="5">
        <v>100</v>
      </c>
      <c r="P30" s="6">
        <v>100</v>
      </c>
      <c r="Q30" s="7">
        <f t="shared" si="2"/>
        <v>100</v>
      </c>
      <c r="R30" s="4">
        <v>100</v>
      </c>
      <c r="S30" s="81">
        <f t="shared" si="3"/>
        <v>84.833333333333329</v>
      </c>
      <c r="T30" s="82">
        <f t="shared" si="4"/>
        <v>91.1</v>
      </c>
    </row>
    <row r="31" spans="1:20">
      <c r="A31" s="83" t="s">
        <v>94</v>
      </c>
      <c r="B31" s="5">
        <v>50</v>
      </c>
      <c r="C31" s="6">
        <v>100</v>
      </c>
      <c r="D31" s="6">
        <v>90</v>
      </c>
      <c r="E31" s="8">
        <f>AVERAGE(B31:C31:D31)</f>
        <v>80</v>
      </c>
      <c r="F31" s="5">
        <v>100</v>
      </c>
      <c r="G31" s="6">
        <v>100</v>
      </c>
      <c r="H31" s="7">
        <f t="shared" si="0"/>
        <v>100</v>
      </c>
      <c r="I31" s="4">
        <v>100</v>
      </c>
      <c r="J31" s="81">
        <f t="shared" si="1"/>
        <v>86</v>
      </c>
      <c r="K31" s="5">
        <v>100</v>
      </c>
      <c r="L31" s="6">
        <v>90</v>
      </c>
      <c r="M31" s="6">
        <v>100</v>
      </c>
      <c r="N31" s="8">
        <f>AVERAGE(K31:L31:M31)</f>
        <v>96.666666666666671</v>
      </c>
      <c r="O31" s="5">
        <v>90</v>
      </c>
      <c r="P31" s="6">
        <v>95</v>
      </c>
      <c r="Q31" s="7">
        <f t="shared" si="2"/>
        <v>92.5</v>
      </c>
      <c r="R31" s="4">
        <v>100</v>
      </c>
      <c r="S31" s="81">
        <f t="shared" si="3"/>
        <v>96.166666666666671</v>
      </c>
      <c r="T31" s="82">
        <f t="shared" si="4"/>
        <v>91.083333333333343</v>
      </c>
    </row>
    <row r="32" spans="1:20">
      <c r="A32" s="80" t="s">
        <v>29</v>
      </c>
      <c r="B32" s="5">
        <v>90</v>
      </c>
      <c r="C32" s="6">
        <v>100</v>
      </c>
      <c r="D32" s="6">
        <v>50</v>
      </c>
      <c r="E32" s="8">
        <f>AVERAGE(B32:C32:D32)</f>
        <v>80</v>
      </c>
      <c r="F32" s="5">
        <v>100</v>
      </c>
      <c r="G32" s="6">
        <v>100</v>
      </c>
      <c r="H32" s="7">
        <f t="shared" si="0"/>
        <v>100</v>
      </c>
      <c r="I32" s="4">
        <v>100</v>
      </c>
      <c r="J32" s="81">
        <f t="shared" si="1"/>
        <v>86</v>
      </c>
      <c r="K32" s="5">
        <v>90</v>
      </c>
      <c r="L32" s="6">
        <v>100</v>
      </c>
      <c r="M32" s="6">
        <v>100</v>
      </c>
      <c r="N32" s="8">
        <f>AVERAGE(K32:L32:M32)</f>
        <v>96.666666666666671</v>
      </c>
      <c r="O32" s="5">
        <v>90</v>
      </c>
      <c r="P32" s="6">
        <v>90</v>
      </c>
      <c r="Q32" s="7">
        <f t="shared" si="2"/>
        <v>90</v>
      </c>
      <c r="R32" s="4">
        <v>100</v>
      </c>
      <c r="S32" s="81">
        <f t="shared" si="3"/>
        <v>95.666666666666671</v>
      </c>
      <c r="T32" s="82">
        <f t="shared" si="4"/>
        <v>90.833333333333343</v>
      </c>
    </row>
    <row r="33" spans="1:20">
      <c r="A33" s="80" t="s">
        <v>17</v>
      </c>
      <c r="B33" s="5">
        <v>50</v>
      </c>
      <c r="C33" s="6">
        <v>100</v>
      </c>
      <c r="D33" s="6">
        <v>50</v>
      </c>
      <c r="E33" s="8">
        <f>AVERAGE(B33:C33:D33)</f>
        <v>66.666666666666671</v>
      </c>
      <c r="F33" s="5">
        <v>100</v>
      </c>
      <c r="G33" s="6">
        <v>100</v>
      </c>
      <c r="H33" s="7">
        <f t="shared" si="0"/>
        <v>100</v>
      </c>
      <c r="I33" s="4">
        <v>100</v>
      </c>
      <c r="J33" s="81">
        <f t="shared" si="1"/>
        <v>76.666666666666657</v>
      </c>
      <c r="K33" s="5">
        <v>100</v>
      </c>
      <c r="L33" s="6">
        <v>100</v>
      </c>
      <c r="M33" s="6">
        <v>100</v>
      </c>
      <c r="N33" s="8">
        <f>AVERAGE(K33:L33:M33)</f>
        <v>100</v>
      </c>
      <c r="O33" s="5">
        <v>100</v>
      </c>
      <c r="P33" s="6">
        <v>100</v>
      </c>
      <c r="Q33" s="7">
        <f t="shared" si="2"/>
        <v>100</v>
      </c>
      <c r="R33" s="4">
        <v>100</v>
      </c>
      <c r="S33" s="81">
        <f t="shared" si="3"/>
        <v>100</v>
      </c>
      <c r="T33" s="82">
        <f t="shared" si="4"/>
        <v>88.333333333333329</v>
      </c>
    </row>
    <row r="34" spans="1:20">
      <c r="A34" s="80" t="s">
        <v>34</v>
      </c>
      <c r="B34" s="5">
        <v>100</v>
      </c>
      <c r="C34" s="6">
        <v>50</v>
      </c>
      <c r="D34" s="6">
        <v>100</v>
      </c>
      <c r="E34" s="8">
        <f>AVERAGE(B34:C34:D34)</f>
        <v>83.333333333333329</v>
      </c>
      <c r="F34" s="5">
        <v>100</v>
      </c>
      <c r="G34" s="6">
        <v>100</v>
      </c>
      <c r="H34" s="7">
        <f t="shared" si="0"/>
        <v>100</v>
      </c>
      <c r="I34" s="4">
        <v>100</v>
      </c>
      <c r="J34" s="81">
        <f t="shared" si="1"/>
        <v>88.333333333333329</v>
      </c>
      <c r="K34" s="5">
        <v>50</v>
      </c>
      <c r="L34" s="6">
        <v>100</v>
      </c>
      <c r="M34" s="6">
        <v>90</v>
      </c>
      <c r="N34" s="8">
        <f>AVERAGE(K34:L34:M34)</f>
        <v>80</v>
      </c>
      <c r="O34" s="5">
        <v>100</v>
      </c>
      <c r="P34" s="6">
        <v>100</v>
      </c>
      <c r="Q34" s="7">
        <f t="shared" si="2"/>
        <v>100</v>
      </c>
      <c r="R34" s="4">
        <v>100</v>
      </c>
      <c r="S34" s="81">
        <f t="shared" si="3"/>
        <v>86</v>
      </c>
      <c r="T34" s="82">
        <f t="shared" si="4"/>
        <v>87.166666666666657</v>
      </c>
    </row>
    <row r="35" spans="1:20">
      <c r="A35" s="80" t="s">
        <v>35</v>
      </c>
      <c r="B35" s="5">
        <v>90</v>
      </c>
      <c r="C35" s="6">
        <v>50</v>
      </c>
      <c r="D35" s="6">
        <v>100</v>
      </c>
      <c r="E35" s="8">
        <f>AVERAGE(B35:C35:D35)</f>
        <v>80</v>
      </c>
      <c r="F35" s="5">
        <v>100</v>
      </c>
      <c r="G35" s="6">
        <v>100</v>
      </c>
      <c r="H35" s="7">
        <f t="shared" si="0"/>
        <v>100</v>
      </c>
      <c r="I35" s="4">
        <v>100</v>
      </c>
      <c r="J35" s="81">
        <f t="shared" si="1"/>
        <v>86</v>
      </c>
      <c r="K35" s="5">
        <v>50</v>
      </c>
      <c r="L35" s="6">
        <v>100</v>
      </c>
      <c r="M35" s="6">
        <v>100</v>
      </c>
      <c r="N35" s="8">
        <f>AVERAGE(K35:L35:M35)</f>
        <v>83.333333333333329</v>
      </c>
      <c r="O35" s="5">
        <v>100</v>
      </c>
      <c r="P35" s="6">
        <v>100</v>
      </c>
      <c r="Q35" s="7">
        <f t="shared" si="2"/>
        <v>100</v>
      </c>
      <c r="R35" s="4">
        <v>100</v>
      </c>
      <c r="S35" s="81">
        <f t="shared" si="3"/>
        <v>88.333333333333329</v>
      </c>
      <c r="T35" s="82">
        <f t="shared" si="4"/>
        <v>87.166666666666657</v>
      </c>
    </row>
    <row r="36" spans="1:20">
      <c r="A36" s="80" t="s">
        <v>7</v>
      </c>
      <c r="B36" s="5">
        <v>100</v>
      </c>
      <c r="C36" s="6">
        <v>100</v>
      </c>
      <c r="D36" s="6">
        <v>100</v>
      </c>
      <c r="E36" s="8">
        <f>AVERAGE(B36:C36:D36)</f>
        <v>100</v>
      </c>
      <c r="F36" s="5">
        <v>100</v>
      </c>
      <c r="G36" s="6">
        <v>100</v>
      </c>
      <c r="H36" s="7">
        <f t="shared" si="0"/>
        <v>100</v>
      </c>
      <c r="I36" s="4">
        <v>100</v>
      </c>
      <c r="J36" s="81">
        <f t="shared" si="1"/>
        <v>100</v>
      </c>
      <c r="K36" s="5">
        <v>50</v>
      </c>
      <c r="L36" s="6">
        <v>50</v>
      </c>
      <c r="M36" s="6">
        <v>50</v>
      </c>
      <c r="N36" s="8">
        <f>AVERAGE(K36:L36:M36)</f>
        <v>50</v>
      </c>
      <c r="O36" s="5">
        <v>100</v>
      </c>
      <c r="P36" s="6">
        <v>100</v>
      </c>
      <c r="Q36" s="7">
        <f t="shared" si="2"/>
        <v>100</v>
      </c>
      <c r="R36" s="4">
        <v>100</v>
      </c>
      <c r="S36" s="81">
        <f t="shared" si="3"/>
        <v>65</v>
      </c>
      <c r="T36" s="82">
        <f t="shared" si="4"/>
        <v>82.5</v>
      </c>
    </row>
    <row r="37" spans="1:20">
      <c r="A37" s="83" t="s">
        <v>96</v>
      </c>
      <c r="B37" s="5">
        <v>100</v>
      </c>
      <c r="C37" s="6">
        <v>50</v>
      </c>
      <c r="D37" s="6">
        <v>100</v>
      </c>
      <c r="E37" s="8">
        <f>AVERAGE(B37:C37:D37)</f>
        <v>83.333333333333329</v>
      </c>
      <c r="F37" s="5">
        <v>100</v>
      </c>
      <c r="G37" s="6">
        <v>100</v>
      </c>
      <c r="H37" s="7">
        <f t="shared" si="0"/>
        <v>100</v>
      </c>
      <c r="I37" s="4">
        <v>100</v>
      </c>
      <c r="J37" s="81">
        <f t="shared" si="1"/>
        <v>88.333333333333329</v>
      </c>
      <c r="K37" s="5">
        <v>50</v>
      </c>
      <c r="L37" s="6">
        <v>50</v>
      </c>
      <c r="M37" s="6">
        <v>100</v>
      </c>
      <c r="N37" s="8">
        <f>AVERAGE(K37:L37:M37)</f>
        <v>66.666666666666671</v>
      </c>
      <c r="O37" s="5">
        <v>100</v>
      </c>
      <c r="P37" s="6">
        <v>100</v>
      </c>
      <c r="Q37" s="7">
        <f t="shared" si="2"/>
        <v>100</v>
      </c>
      <c r="R37" s="4">
        <v>100</v>
      </c>
      <c r="S37" s="81">
        <f t="shared" si="3"/>
        <v>76.666666666666657</v>
      </c>
      <c r="T37" s="82">
        <f t="shared" si="4"/>
        <v>82.5</v>
      </c>
    </row>
    <row r="38" spans="1:20">
      <c r="A38" s="80" t="s">
        <v>33</v>
      </c>
      <c r="B38" s="5">
        <v>50</v>
      </c>
      <c r="C38" s="6">
        <v>50</v>
      </c>
      <c r="D38" s="6">
        <v>100</v>
      </c>
      <c r="E38" s="8">
        <f>AVERAGE(B38:C38:D38)</f>
        <v>66.666666666666671</v>
      </c>
      <c r="F38" s="5">
        <v>100</v>
      </c>
      <c r="G38" s="6">
        <v>100</v>
      </c>
      <c r="H38" s="7">
        <f t="shared" si="0"/>
        <v>100</v>
      </c>
      <c r="I38" s="4">
        <v>100</v>
      </c>
      <c r="J38" s="81">
        <f t="shared" si="1"/>
        <v>76.666666666666657</v>
      </c>
      <c r="K38" s="5">
        <v>100</v>
      </c>
      <c r="L38" s="6">
        <v>90</v>
      </c>
      <c r="M38" s="6">
        <v>50</v>
      </c>
      <c r="N38" s="8">
        <f>AVERAGE(K38:L38:M38)</f>
        <v>80</v>
      </c>
      <c r="O38" s="5">
        <v>100</v>
      </c>
      <c r="P38" s="6">
        <v>100</v>
      </c>
      <c r="Q38" s="7">
        <f t="shared" si="2"/>
        <v>100</v>
      </c>
      <c r="R38" s="4">
        <v>100</v>
      </c>
      <c r="S38" s="81">
        <f t="shared" si="3"/>
        <v>86</v>
      </c>
      <c r="T38" s="82">
        <f t="shared" si="4"/>
        <v>81.333333333333329</v>
      </c>
    </row>
    <row r="39" spans="1:20">
      <c r="A39" s="1"/>
      <c r="B39" s="1"/>
    </row>
    <row r="40" spans="1:20">
      <c r="A40" s="1"/>
      <c r="B40" s="1"/>
    </row>
    <row r="41" spans="1:20">
      <c r="A41" s="1"/>
      <c r="B41" s="1"/>
      <c r="C41" s="1"/>
      <c r="D41" s="1"/>
      <c r="E41" s="2"/>
      <c r="F41" s="1"/>
      <c r="G41" s="1"/>
      <c r="H41" s="2"/>
      <c r="I41" s="1"/>
      <c r="J41" s="87"/>
    </row>
  </sheetData>
  <sortState xmlns:xlrd2="http://schemas.microsoft.com/office/spreadsheetml/2017/richdata2" ref="A4:T38">
    <sortCondition descending="1" ref="T38"/>
  </sortState>
  <mergeCells count="11">
    <mergeCell ref="B1:J1"/>
    <mergeCell ref="K1:S1"/>
    <mergeCell ref="T1:T3"/>
    <mergeCell ref="B2:E2"/>
    <mergeCell ref="S2:S3"/>
    <mergeCell ref="F2:H2"/>
    <mergeCell ref="K2:N2"/>
    <mergeCell ref="O2:Q2"/>
    <mergeCell ref="R2:R3"/>
    <mergeCell ref="J2:J3"/>
    <mergeCell ref="I2:I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F18C0-E4AE-4952-BBC7-C639D3AC1D36}">
  <dimension ref="A1:U37"/>
  <sheetViews>
    <sheetView workbookViewId="0">
      <selection activeCell="U1" sqref="U1:U1048576"/>
    </sheetView>
  </sheetViews>
  <sheetFormatPr defaultColWidth="9.08203125" defaultRowHeight="14"/>
  <cols>
    <col min="2" max="4" width="9.1640625" bestFit="1" customWidth="1"/>
    <col min="5" max="5" width="8.75" style="84" bestFit="1" customWidth="1"/>
    <col min="6" max="7" width="9.1640625" bestFit="1" customWidth="1"/>
    <col min="8" max="8" width="8.75" style="84" bestFit="1" customWidth="1"/>
    <col min="9" max="9" width="9.1640625" bestFit="1" customWidth="1"/>
    <col min="10" max="10" width="8.75" style="85" bestFit="1" customWidth="1"/>
    <col min="11" max="18" width="9.1640625" bestFit="1" customWidth="1"/>
    <col min="19" max="19" width="8.75" bestFit="1" customWidth="1"/>
    <col min="20" max="20" width="9.58203125" style="102" bestFit="1" customWidth="1"/>
  </cols>
  <sheetData>
    <row r="1" spans="1:21">
      <c r="B1" s="152" t="s">
        <v>116</v>
      </c>
      <c r="C1" s="153"/>
      <c r="D1" s="153"/>
      <c r="E1" s="153"/>
      <c r="F1" s="153"/>
      <c r="G1" s="153"/>
      <c r="H1" s="153"/>
      <c r="I1" s="153"/>
      <c r="J1" s="154"/>
      <c r="K1" s="152" t="s">
        <v>117</v>
      </c>
      <c r="L1" s="153"/>
      <c r="M1" s="153"/>
      <c r="N1" s="153"/>
      <c r="O1" s="153"/>
      <c r="P1" s="153"/>
      <c r="Q1" s="153"/>
      <c r="R1" s="153"/>
      <c r="S1" s="154"/>
      <c r="T1" s="155" t="s">
        <v>115</v>
      </c>
    </row>
    <row r="2" spans="1:21">
      <c r="A2" s="3"/>
      <c r="B2" s="158" t="s">
        <v>0</v>
      </c>
      <c r="C2" s="159"/>
      <c r="D2" s="159"/>
      <c r="E2" s="160"/>
      <c r="F2" s="152" t="s">
        <v>113</v>
      </c>
      <c r="G2" s="153"/>
      <c r="H2" s="154"/>
      <c r="I2" s="161" t="s">
        <v>109</v>
      </c>
      <c r="J2" s="149" t="s">
        <v>108</v>
      </c>
      <c r="K2" s="158" t="s">
        <v>0</v>
      </c>
      <c r="L2" s="159"/>
      <c r="M2" s="159"/>
      <c r="N2" s="160"/>
      <c r="O2" s="152" t="s">
        <v>113</v>
      </c>
      <c r="P2" s="153"/>
      <c r="Q2" s="154"/>
      <c r="R2" s="161" t="s">
        <v>109</v>
      </c>
      <c r="S2" s="149" t="s">
        <v>108</v>
      </c>
      <c r="T2" s="156"/>
    </row>
    <row r="3" spans="1:21">
      <c r="A3" s="4"/>
      <c r="B3" s="6" t="s">
        <v>1</v>
      </c>
      <c r="C3" s="6" t="s">
        <v>2</v>
      </c>
      <c r="D3" s="6" t="s">
        <v>3</v>
      </c>
      <c r="E3" s="8" t="s">
        <v>37</v>
      </c>
      <c r="F3" s="9" t="s">
        <v>1</v>
      </c>
      <c r="G3" s="10" t="s">
        <v>111</v>
      </c>
      <c r="H3" s="8" t="s">
        <v>37</v>
      </c>
      <c r="I3" s="162"/>
      <c r="J3" s="149"/>
      <c r="K3" s="6" t="s">
        <v>1</v>
      </c>
      <c r="L3" s="6" t="s">
        <v>2</v>
      </c>
      <c r="M3" s="6" t="s">
        <v>3</v>
      </c>
      <c r="N3" s="8" t="s">
        <v>37</v>
      </c>
      <c r="O3" s="9" t="s">
        <v>1</v>
      </c>
      <c r="P3" s="10" t="s">
        <v>2</v>
      </c>
      <c r="Q3" s="8" t="s">
        <v>37</v>
      </c>
      <c r="R3" s="162"/>
      <c r="S3" s="149"/>
      <c r="T3" s="157"/>
    </row>
    <row r="4" spans="1:21">
      <c r="A4" s="88" t="s">
        <v>45</v>
      </c>
      <c r="B4" s="18">
        <v>100</v>
      </c>
      <c r="C4" s="18">
        <v>100</v>
      </c>
      <c r="D4" s="18">
        <v>100</v>
      </c>
      <c r="E4" s="19">
        <f>AVERAGE(B4:C4:D4)</f>
        <v>100</v>
      </c>
      <c r="F4" s="17">
        <v>100</v>
      </c>
      <c r="G4" s="18">
        <v>100</v>
      </c>
      <c r="H4" s="19">
        <f t="shared" ref="H4:H37" si="0">AVERAGE(F4:G4)</f>
        <v>100</v>
      </c>
      <c r="I4" s="17">
        <v>100</v>
      </c>
      <c r="J4" s="89">
        <f t="shared" ref="J4:J37" si="1">SUM(E4*0.7+H4*0.2+I4*0.1)</f>
        <v>100</v>
      </c>
      <c r="K4" s="18">
        <v>100</v>
      </c>
      <c r="L4" s="18">
        <v>100</v>
      </c>
      <c r="M4" s="18" t="s">
        <v>103</v>
      </c>
      <c r="N4" s="19">
        <f>AVERAGE(K4:L4:M4)</f>
        <v>100</v>
      </c>
      <c r="O4" s="17">
        <v>100</v>
      </c>
      <c r="P4" s="18">
        <v>100</v>
      </c>
      <c r="Q4" s="19">
        <f t="shared" ref="Q4:Q37" si="2">AVERAGE(O4:P4)</f>
        <v>100</v>
      </c>
      <c r="R4" s="17">
        <v>100</v>
      </c>
      <c r="S4" s="89">
        <f t="shared" ref="S4:S37" si="3">SUM(N4*0.7+Q4*0.2+R4*0.1)</f>
        <v>100</v>
      </c>
      <c r="T4" s="90">
        <f t="shared" ref="T4:T37" si="4">AVERAGE(J4,S4)</f>
        <v>100</v>
      </c>
      <c r="U4" s="28"/>
    </row>
    <row r="5" spans="1:21">
      <c r="A5" s="88" t="s">
        <v>55</v>
      </c>
      <c r="B5" s="18">
        <v>100</v>
      </c>
      <c r="C5" s="18">
        <v>100</v>
      </c>
      <c r="D5" s="18">
        <v>100</v>
      </c>
      <c r="E5" s="19">
        <f>AVERAGE(B5:C5:D5)</f>
        <v>100</v>
      </c>
      <c r="F5" s="17">
        <v>100</v>
      </c>
      <c r="G5" s="18">
        <v>100</v>
      </c>
      <c r="H5" s="19">
        <f t="shared" si="0"/>
        <v>100</v>
      </c>
      <c r="I5" s="17">
        <v>100</v>
      </c>
      <c r="J5" s="89">
        <f t="shared" si="1"/>
        <v>100</v>
      </c>
      <c r="K5" s="18">
        <v>100</v>
      </c>
      <c r="L5" s="18">
        <v>100</v>
      </c>
      <c r="M5" s="18" t="s">
        <v>103</v>
      </c>
      <c r="N5" s="19">
        <f>AVERAGE(K5:L5:M5)</f>
        <v>100</v>
      </c>
      <c r="O5" s="17">
        <v>100</v>
      </c>
      <c r="P5" s="18">
        <v>100</v>
      </c>
      <c r="Q5" s="19">
        <f t="shared" si="2"/>
        <v>100</v>
      </c>
      <c r="R5" s="17">
        <v>100</v>
      </c>
      <c r="S5" s="89">
        <f t="shared" si="3"/>
        <v>100</v>
      </c>
      <c r="T5" s="90">
        <f t="shared" si="4"/>
        <v>100</v>
      </c>
      <c r="U5" s="28"/>
    </row>
    <row r="6" spans="1:21">
      <c r="A6" s="91" t="s">
        <v>41</v>
      </c>
      <c r="B6" s="22">
        <v>100</v>
      </c>
      <c r="C6" s="22">
        <v>100</v>
      </c>
      <c r="D6" s="22">
        <v>100</v>
      </c>
      <c r="E6" s="23">
        <f>AVERAGE(B6:C6:D6)</f>
        <v>100</v>
      </c>
      <c r="F6" s="24">
        <v>100</v>
      </c>
      <c r="G6" s="22">
        <v>100</v>
      </c>
      <c r="H6" s="23">
        <f t="shared" si="0"/>
        <v>100</v>
      </c>
      <c r="I6" s="24">
        <v>100</v>
      </c>
      <c r="J6" s="92">
        <f t="shared" si="1"/>
        <v>100</v>
      </c>
      <c r="K6" s="22">
        <v>100</v>
      </c>
      <c r="L6" s="22">
        <v>100</v>
      </c>
      <c r="M6" s="22" t="s">
        <v>103</v>
      </c>
      <c r="N6" s="23">
        <f>AVERAGE(K6:L6:M6)</f>
        <v>100</v>
      </c>
      <c r="O6" s="24">
        <v>100</v>
      </c>
      <c r="P6" s="22">
        <v>95</v>
      </c>
      <c r="Q6" s="23">
        <f t="shared" si="2"/>
        <v>97.5</v>
      </c>
      <c r="R6" s="24">
        <v>100</v>
      </c>
      <c r="S6" s="92">
        <f t="shared" si="3"/>
        <v>99.5</v>
      </c>
      <c r="T6" s="93">
        <f t="shared" si="4"/>
        <v>99.75</v>
      </c>
      <c r="U6" s="28"/>
    </row>
    <row r="7" spans="1:21">
      <c r="A7" s="91" t="s">
        <v>48</v>
      </c>
      <c r="B7" s="22">
        <v>100</v>
      </c>
      <c r="C7" s="22">
        <v>100</v>
      </c>
      <c r="D7" s="22">
        <v>100</v>
      </c>
      <c r="E7" s="23">
        <f>AVERAGE(B7:C7:D7)</f>
        <v>100</v>
      </c>
      <c r="F7" s="24">
        <v>100</v>
      </c>
      <c r="G7" s="22">
        <v>100</v>
      </c>
      <c r="H7" s="23">
        <f t="shared" si="0"/>
        <v>100</v>
      </c>
      <c r="I7" s="24">
        <v>100</v>
      </c>
      <c r="J7" s="92">
        <f t="shared" si="1"/>
        <v>100</v>
      </c>
      <c r="K7" s="22">
        <v>100</v>
      </c>
      <c r="L7" s="22">
        <v>100</v>
      </c>
      <c r="M7" s="22" t="s">
        <v>103</v>
      </c>
      <c r="N7" s="23">
        <f>AVERAGE(K7:L7:M7)</f>
        <v>100</v>
      </c>
      <c r="O7" s="24">
        <v>100</v>
      </c>
      <c r="P7" s="22">
        <v>95</v>
      </c>
      <c r="Q7" s="23">
        <f t="shared" si="2"/>
        <v>97.5</v>
      </c>
      <c r="R7" s="24">
        <v>100</v>
      </c>
      <c r="S7" s="92">
        <f t="shared" si="3"/>
        <v>99.5</v>
      </c>
      <c r="T7" s="93">
        <f t="shared" si="4"/>
        <v>99.75</v>
      </c>
      <c r="U7" s="28"/>
    </row>
    <row r="8" spans="1:21">
      <c r="A8" s="91" t="s">
        <v>56</v>
      </c>
      <c r="B8" s="22">
        <v>100</v>
      </c>
      <c r="C8" s="22">
        <v>100</v>
      </c>
      <c r="D8" s="22">
        <v>100</v>
      </c>
      <c r="E8" s="23">
        <f>AVERAGE(B8:C8:D8)</f>
        <v>100</v>
      </c>
      <c r="F8" s="24">
        <v>100</v>
      </c>
      <c r="G8" s="22">
        <v>100</v>
      </c>
      <c r="H8" s="23">
        <f t="shared" si="0"/>
        <v>100</v>
      </c>
      <c r="I8" s="24">
        <v>100</v>
      </c>
      <c r="J8" s="92">
        <f t="shared" si="1"/>
        <v>100</v>
      </c>
      <c r="K8" s="22">
        <v>100</v>
      </c>
      <c r="L8" s="22">
        <v>100</v>
      </c>
      <c r="M8" s="22" t="s">
        <v>103</v>
      </c>
      <c r="N8" s="23">
        <f>AVERAGE(K8:L8:M8)</f>
        <v>100</v>
      </c>
      <c r="O8" s="24">
        <v>100</v>
      </c>
      <c r="P8" s="22">
        <v>95</v>
      </c>
      <c r="Q8" s="23">
        <f t="shared" si="2"/>
        <v>97.5</v>
      </c>
      <c r="R8" s="24">
        <v>100</v>
      </c>
      <c r="S8" s="92">
        <f t="shared" si="3"/>
        <v>99.5</v>
      </c>
      <c r="T8" s="93">
        <f t="shared" si="4"/>
        <v>99.75</v>
      </c>
      <c r="U8" s="28"/>
    </row>
    <row r="9" spans="1:21">
      <c r="A9" s="91" t="s">
        <v>60</v>
      </c>
      <c r="B9" s="22">
        <v>100</v>
      </c>
      <c r="C9" s="22">
        <v>100</v>
      </c>
      <c r="D9" s="22">
        <v>100</v>
      </c>
      <c r="E9" s="23">
        <f>AVERAGE(B9:C9:D9)</f>
        <v>100</v>
      </c>
      <c r="F9" s="24">
        <v>100</v>
      </c>
      <c r="G9" s="22">
        <v>100</v>
      </c>
      <c r="H9" s="23">
        <f t="shared" si="0"/>
        <v>100</v>
      </c>
      <c r="I9" s="24">
        <v>100</v>
      </c>
      <c r="J9" s="92">
        <f t="shared" si="1"/>
        <v>100</v>
      </c>
      <c r="K9" s="22">
        <v>100</v>
      </c>
      <c r="L9" s="22">
        <v>100</v>
      </c>
      <c r="M9" s="22" t="s">
        <v>103</v>
      </c>
      <c r="N9" s="23">
        <f>AVERAGE(K9:L9:M9)</f>
        <v>100</v>
      </c>
      <c r="O9" s="24">
        <v>100</v>
      </c>
      <c r="P9" s="22">
        <v>95</v>
      </c>
      <c r="Q9" s="23">
        <f t="shared" si="2"/>
        <v>97.5</v>
      </c>
      <c r="R9" s="24">
        <v>100</v>
      </c>
      <c r="S9" s="92">
        <f t="shared" si="3"/>
        <v>99.5</v>
      </c>
      <c r="T9" s="93">
        <f t="shared" si="4"/>
        <v>99.75</v>
      </c>
      <c r="U9" s="28"/>
    </row>
    <row r="10" spans="1:21">
      <c r="A10" s="94" t="s">
        <v>98</v>
      </c>
      <c r="B10" s="25">
        <v>100</v>
      </c>
      <c r="C10" s="25">
        <v>100</v>
      </c>
      <c r="D10" s="25">
        <v>100</v>
      </c>
      <c r="E10" s="26">
        <f>AVERAGE(B10:C10:D10)</f>
        <v>100</v>
      </c>
      <c r="F10" s="27">
        <v>96</v>
      </c>
      <c r="G10" s="25">
        <v>100</v>
      </c>
      <c r="H10" s="26">
        <f t="shared" si="0"/>
        <v>98</v>
      </c>
      <c r="I10" s="24">
        <v>100</v>
      </c>
      <c r="J10" s="95">
        <f t="shared" si="1"/>
        <v>99.6</v>
      </c>
      <c r="K10" s="25">
        <v>100</v>
      </c>
      <c r="L10" s="25">
        <v>100</v>
      </c>
      <c r="M10" s="25">
        <v>100</v>
      </c>
      <c r="N10" s="26">
        <f>AVERAGE(K10:L10:M10)</f>
        <v>100</v>
      </c>
      <c r="O10" s="27">
        <v>100</v>
      </c>
      <c r="P10" s="25">
        <v>95</v>
      </c>
      <c r="Q10" s="26">
        <f t="shared" si="2"/>
        <v>97.5</v>
      </c>
      <c r="R10" s="24">
        <v>100</v>
      </c>
      <c r="S10" s="95">
        <f t="shared" si="3"/>
        <v>99.5</v>
      </c>
      <c r="T10" s="93">
        <f t="shared" si="4"/>
        <v>99.55</v>
      </c>
      <c r="U10" s="28"/>
    </row>
    <row r="11" spans="1:21">
      <c r="A11" s="96" t="s">
        <v>39</v>
      </c>
      <c r="B11" s="14">
        <v>100</v>
      </c>
      <c r="C11" s="14">
        <v>100</v>
      </c>
      <c r="D11" s="14">
        <v>100</v>
      </c>
      <c r="E11" s="15">
        <f>AVERAGE(B11:C11:D11)</f>
        <v>100</v>
      </c>
      <c r="F11" s="16">
        <v>100</v>
      </c>
      <c r="G11" s="14">
        <v>100</v>
      </c>
      <c r="H11" s="15">
        <f t="shared" si="0"/>
        <v>100</v>
      </c>
      <c r="I11" s="16">
        <v>100</v>
      </c>
      <c r="J11" s="97">
        <f t="shared" si="1"/>
        <v>100</v>
      </c>
      <c r="K11" s="14">
        <v>100</v>
      </c>
      <c r="L11" s="14">
        <v>100</v>
      </c>
      <c r="M11" s="14" t="s">
        <v>103</v>
      </c>
      <c r="N11" s="15">
        <f>AVERAGE(K11:L11:M11)</f>
        <v>100</v>
      </c>
      <c r="O11" s="16">
        <v>90</v>
      </c>
      <c r="P11" s="14">
        <v>100</v>
      </c>
      <c r="Q11" s="15">
        <f t="shared" si="2"/>
        <v>95</v>
      </c>
      <c r="R11" s="16">
        <v>100</v>
      </c>
      <c r="S11" s="97">
        <f t="shared" si="3"/>
        <v>99</v>
      </c>
      <c r="T11" s="98">
        <f t="shared" si="4"/>
        <v>99.5</v>
      </c>
      <c r="U11" s="28"/>
    </row>
    <row r="12" spans="1:21">
      <c r="A12" s="96" t="s">
        <v>61</v>
      </c>
      <c r="B12" s="14">
        <v>100</v>
      </c>
      <c r="C12" s="14">
        <v>100</v>
      </c>
      <c r="D12" s="14">
        <v>100</v>
      </c>
      <c r="E12" s="15">
        <f>AVERAGE(B12:C12:D12)</f>
        <v>100</v>
      </c>
      <c r="F12" s="16">
        <v>100</v>
      </c>
      <c r="G12" s="14">
        <v>100</v>
      </c>
      <c r="H12" s="15">
        <f t="shared" si="0"/>
        <v>100</v>
      </c>
      <c r="I12" s="16">
        <v>100</v>
      </c>
      <c r="J12" s="97">
        <f t="shared" si="1"/>
        <v>100</v>
      </c>
      <c r="K12" s="14">
        <v>100</v>
      </c>
      <c r="L12" s="14">
        <v>100</v>
      </c>
      <c r="M12" s="14" t="s">
        <v>103</v>
      </c>
      <c r="N12" s="15">
        <f>AVERAGE(K12:L12:M12)</f>
        <v>100</v>
      </c>
      <c r="O12" s="16">
        <v>90</v>
      </c>
      <c r="P12" s="14">
        <v>100</v>
      </c>
      <c r="Q12" s="15">
        <f t="shared" si="2"/>
        <v>95</v>
      </c>
      <c r="R12" s="16">
        <v>100</v>
      </c>
      <c r="S12" s="97">
        <f t="shared" si="3"/>
        <v>99</v>
      </c>
      <c r="T12" s="98">
        <f t="shared" si="4"/>
        <v>99.5</v>
      </c>
      <c r="U12" s="28"/>
    </row>
    <row r="13" spans="1:21">
      <c r="A13" s="96" t="s">
        <v>62</v>
      </c>
      <c r="B13" s="14">
        <v>100</v>
      </c>
      <c r="C13" s="14">
        <v>100</v>
      </c>
      <c r="D13" s="14">
        <v>100</v>
      </c>
      <c r="E13" s="15">
        <f>AVERAGE(B13:C13:D13)</f>
        <v>100</v>
      </c>
      <c r="F13" s="16">
        <v>100</v>
      </c>
      <c r="G13" s="14">
        <v>100</v>
      </c>
      <c r="H13" s="15">
        <f t="shared" si="0"/>
        <v>100</v>
      </c>
      <c r="I13" s="16">
        <v>100</v>
      </c>
      <c r="J13" s="97">
        <f t="shared" si="1"/>
        <v>100</v>
      </c>
      <c r="K13" s="14">
        <v>100</v>
      </c>
      <c r="L13" s="14">
        <v>100</v>
      </c>
      <c r="M13" s="14" t="s">
        <v>103</v>
      </c>
      <c r="N13" s="15">
        <f>AVERAGE(K13:L13:M13)</f>
        <v>100</v>
      </c>
      <c r="O13" s="16">
        <v>90</v>
      </c>
      <c r="P13" s="14">
        <v>100</v>
      </c>
      <c r="Q13" s="15">
        <f t="shared" si="2"/>
        <v>95</v>
      </c>
      <c r="R13" s="16">
        <v>100</v>
      </c>
      <c r="S13" s="97">
        <f t="shared" si="3"/>
        <v>99</v>
      </c>
      <c r="T13" s="98">
        <f t="shared" si="4"/>
        <v>99.5</v>
      </c>
      <c r="U13" s="28"/>
    </row>
    <row r="14" spans="1:21">
      <c r="A14" s="96" t="s">
        <v>64</v>
      </c>
      <c r="B14" s="14">
        <v>100</v>
      </c>
      <c r="C14" s="14">
        <v>100</v>
      </c>
      <c r="D14" s="14">
        <v>100</v>
      </c>
      <c r="E14" s="15">
        <v>100</v>
      </c>
      <c r="F14" s="16">
        <v>100</v>
      </c>
      <c r="G14" s="14">
        <v>90</v>
      </c>
      <c r="H14" s="15">
        <f t="shared" si="0"/>
        <v>95</v>
      </c>
      <c r="I14" s="16">
        <v>100</v>
      </c>
      <c r="J14" s="97">
        <f t="shared" si="1"/>
        <v>99</v>
      </c>
      <c r="K14" s="14">
        <v>100</v>
      </c>
      <c r="L14" s="14">
        <v>100</v>
      </c>
      <c r="M14" s="14" t="s">
        <v>103</v>
      </c>
      <c r="N14" s="15">
        <f>AVERAGE(K14:L14:M14)</f>
        <v>100</v>
      </c>
      <c r="O14" s="16">
        <v>100</v>
      </c>
      <c r="P14" s="14">
        <v>100</v>
      </c>
      <c r="Q14" s="15">
        <f t="shared" si="2"/>
        <v>100</v>
      </c>
      <c r="R14" s="16">
        <v>100</v>
      </c>
      <c r="S14" s="97">
        <f t="shared" si="3"/>
        <v>100</v>
      </c>
      <c r="T14" s="98">
        <f t="shared" si="4"/>
        <v>99.5</v>
      </c>
      <c r="U14" s="28"/>
    </row>
    <row r="15" spans="1:21">
      <c r="A15" s="96" t="s">
        <v>38</v>
      </c>
      <c r="B15" s="14">
        <v>100</v>
      </c>
      <c r="C15" s="14">
        <v>90</v>
      </c>
      <c r="D15" s="14">
        <v>100</v>
      </c>
      <c r="E15" s="15">
        <f>AVERAGE(B15:C15:D15)</f>
        <v>96.666666666666671</v>
      </c>
      <c r="F15" s="16">
        <v>100</v>
      </c>
      <c r="G15" s="14">
        <v>100</v>
      </c>
      <c r="H15" s="15">
        <f t="shared" si="0"/>
        <v>100</v>
      </c>
      <c r="I15" s="16">
        <v>100</v>
      </c>
      <c r="J15" s="97">
        <f t="shared" si="1"/>
        <v>97.666666666666671</v>
      </c>
      <c r="K15" s="14">
        <v>100</v>
      </c>
      <c r="L15" s="14">
        <v>100</v>
      </c>
      <c r="M15" s="14" t="s">
        <v>103</v>
      </c>
      <c r="N15" s="15">
        <f>AVERAGE(K15:L15:M15)</f>
        <v>100</v>
      </c>
      <c r="O15" s="16">
        <v>100</v>
      </c>
      <c r="P15" s="14">
        <v>100</v>
      </c>
      <c r="Q15" s="15">
        <f t="shared" si="2"/>
        <v>100</v>
      </c>
      <c r="R15" s="16">
        <v>100</v>
      </c>
      <c r="S15" s="97">
        <f t="shared" si="3"/>
        <v>100</v>
      </c>
      <c r="T15" s="98">
        <f t="shared" si="4"/>
        <v>98.833333333333343</v>
      </c>
      <c r="U15" s="28"/>
    </row>
    <row r="16" spans="1:21">
      <c r="A16" s="96" t="s">
        <v>43</v>
      </c>
      <c r="B16" s="14">
        <v>100</v>
      </c>
      <c r="C16" s="14">
        <v>100</v>
      </c>
      <c r="D16" s="14">
        <v>100</v>
      </c>
      <c r="E16" s="15">
        <f>AVERAGE(B16:C16:D16)</f>
        <v>100</v>
      </c>
      <c r="F16" s="16">
        <v>100</v>
      </c>
      <c r="G16" s="14">
        <v>100</v>
      </c>
      <c r="H16" s="15">
        <f t="shared" si="0"/>
        <v>100</v>
      </c>
      <c r="I16" s="16">
        <v>100</v>
      </c>
      <c r="J16" s="97">
        <f t="shared" si="1"/>
        <v>100</v>
      </c>
      <c r="K16" s="14">
        <v>100</v>
      </c>
      <c r="L16" s="14">
        <v>90</v>
      </c>
      <c r="M16" s="14" t="s">
        <v>103</v>
      </c>
      <c r="N16" s="15">
        <f>AVERAGE(K16:L16:M16)</f>
        <v>95</v>
      </c>
      <c r="O16" s="16">
        <v>100</v>
      </c>
      <c r="P16" s="14">
        <v>100</v>
      </c>
      <c r="Q16" s="15">
        <f t="shared" si="2"/>
        <v>100</v>
      </c>
      <c r="R16" s="16">
        <v>100</v>
      </c>
      <c r="S16" s="97">
        <f t="shared" si="3"/>
        <v>96.5</v>
      </c>
      <c r="T16" s="98">
        <f t="shared" si="4"/>
        <v>98.25</v>
      </c>
      <c r="U16" s="28"/>
    </row>
    <row r="17" spans="1:21">
      <c r="A17" s="96" t="s">
        <v>44</v>
      </c>
      <c r="B17" s="14">
        <v>100</v>
      </c>
      <c r="C17" s="14">
        <v>100</v>
      </c>
      <c r="D17" s="14">
        <v>100</v>
      </c>
      <c r="E17" s="15">
        <f>AVERAGE(B17:C17:D17)</f>
        <v>100</v>
      </c>
      <c r="F17" s="16">
        <v>100</v>
      </c>
      <c r="G17" s="14">
        <v>100</v>
      </c>
      <c r="H17" s="15">
        <f t="shared" si="0"/>
        <v>100</v>
      </c>
      <c r="I17" s="16">
        <v>100</v>
      </c>
      <c r="J17" s="97">
        <f t="shared" si="1"/>
        <v>100</v>
      </c>
      <c r="K17" s="14">
        <v>100</v>
      </c>
      <c r="L17" s="14">
        <v>90</v>
      </c>
      <c r="M17" s="14" t="s">
        <v>103</v>
      </c>
      <c r="N17" s="15">
        <f>AVERAGE(K17:L17:M17)</f>
        <v>95</v>
      </c>
      <c r="O17" s="16">
        <v>100</v>
      </c>
      <c r="P17" s="14">
        <v>100</v>
      </c>
      <c r="Q17" s="15">
        <f t="shared" si="2"/>
        <v>100</v>
      </c>
      <c r="R17" s="16">
        <v>100</v>
      </c>
      <c r="S17" s="97">
        <f t="shared" si="3"/>
        <v>96.5</v>
      </c>
      <c r="T17" s="98">
        <f t="shared" si="4"/>
        <v>98.25</v>
      </c>
      <c r="U17" s="28"/>
    </row>
    <row r="18" spans="1:21">
      <c r="A18" s="96" t="s">
        <v>63</v>
      </c>
      <c r="B18" s="14">
        <v>100</v>
      </c>
      <c r="C18" s="14">
        <v>100</v>
      </c>
      <c r="D18" s="14">
        <v>100</v>
      </c>
      <c r="E18" s="15">
        <f>AVERAGE(B18:C18:D18)</f>
        <v>100</v>
      </c>
      <c r="F18" s="16">
        <v>100</v>
      </c>
      <c r="G18" s="14">
        <v>100</v>
      </c>
      <c r="H18" s="15">
        <f t="shared" si="0"/>
        <v>100</v>
      </c>
      <c r="I18" s="16">
        <v>100</v>
      </c>
      <c r="J18" s="97">
        <f t="shared" si="1"/>
        <v>100</v>
      </c>
      <c r="K18" s="14">
        <v>100</v>
      </c>
      <c r="L18" s="14">
        <v>90</v>
      </c>
      <c r="M18" s="14" t="s">
        <v>103</v>
      </c>
      <c r="N18" s="15">
        <f>AVERAGE(K18:L18:M18)</f>
        <v>95</v>
      </c>
      <c r="O18" s="16">
        <v>100</v>
      </c>
      <c r="P18" s="14">
        <v>100</v>
      </c>
      <c r="Q18" s="15">
        <f t="shared" si="2"/>
        <v>100</v>
      </c>
      <c r="R18" s="16">
        <v>100</v>
      </c>
      <c r="S18" s="97">
        <f t="shared" si="3"/>
        <v>96.5</v>
      </c>
      <c r="T18" s="98">
        <f t="shared" si="4"/>
        <v>98.25</v>
      </c>
      <c r="U18" s="28"/>
    </row>
    <row r="19" spans="1:21">
      <c r="A19" s="96" t="s">
        <v>66</v>
      </c>
      <c r="B19" s="14">
        <v>100</v>
      </c>
      <c r="C19" s="14">
        <v>100</v>
      </c>
      <c r="D19" s="14">
        <v>100</v>
      </c>
      <c r="E19" s="15">
        <f>AVERAGE(B19:C19:D19)</f>
        <v>100</v>
      </c>
      <c r="F19" s="16">
        <v>100</v>
      </c>
      <c r="G19" s="14">
        <v>100</v>
      </c>
      <c r="H19" s="15">
        <f t="shared" si="0"/>
        <v>100</v>
      </c>
      <c r="I19" s="16">
        <v>100</v>
      </c>
      <c r="J19" s="97">
        <f t="shared" si="1"/>
        <v>100</v>
      </c>
      <c r="K19" s="14">
        <v>100</v>
      </c>
      <c r="L19" s="14">
        <v>90</v>
      </c>
      <c r="M19" s="14" t="s">
        <v>103</v>
      </c>
      <c r="N19" s="15">
        <f>AVERAGE(K19:L19:M19)</f>
        <v>95</v>
      </c>
      <c r="O19" s="16">
        <v>100</v>
      </c>
      <c r="P19" s="14">
        <v>100</v>
      </c>
      <c r="Q19" s="15">
        <f t="shared" si="2"/>
        <v>100</v>
      </c>
      <c r="R19" s="16">
        <v>100</v>
      </c>
      <c r="S19" s="97">
        <f t="shared" si="3"/>
        <v>96.5</v>
      </c>
      <c r="T19" s="98">
        <f t="shared" si="4"/>
        <v>98.25</v>
      </c>
      <c r="U19" s="28"/>
    </row>
    <row r="20" spans="1:21">
      <c r="A20" s="96" t="s">
        <v>68</v>
      </c>
      <c r="B20" s="14">
        <v>100</v>
      </c>
      <c r="C20" s="14">
        <v>100</v>
      </c>
      <c r="D20" s="14">
        <v>100</v>
      </c>
      <c r="E20" s="15">
        <f>AVERAGE(B20:C20:D20)</f>
        <v>100</v>
      </c>
      <c r="F20" s="16">
        <v>100</v>
      </c>
      <c r="G20" s="14">
        <v>100</v>
      </c>
      <c r="H20" s="15">
        <f t="shared" si="0"/>
        <v>100</v>
      </c>
      <c r="I20" s="16">
        <v>100</v>
      </c>
      <c r="J20" s="97">
        <f t="shared" si="1"/>
        <v>100</v>
      </c>
      <c r="K20" s="14">
        <v>100</v>
      </c>
      <c r="L20" s="14">
        <v>90</v>
      </c>
      <c r="M20" s="14" t="s">
        <v>103</v>
      </c>
      <c r="N20" s="15">
        <f>AVERAGE(K20:L20:M20)</f>
        <v>95</v>
      </c>
      <c r="O20" s="16">
        <v>100</v>
      </c>
      <c r="P20" s="14">
        <v>100</v>
      </c>
      <c r="Q20" s="15">
        <f t="shared" si="2"/>
        <v>100</v>
      </c>
      <c r="R20" s="16">
        <v>100</v>
      </c>
      <c r="S20" s="97">
        <f t="shared" si="3"/>
        <v>96.5</v>
      </c>
      <c r="T20" s="98">
        <f t="shared" si="4"/>
        <v>98.25</v>
      </c>
      <c r="U20" s="28"/>
    </row>
    <row r="21" spans="1:21">
      <c r="A21" s="99" t="s">
        <v>46</v>
      </c>
      <c r="B21" s="6">
        <v>100</v>
      </c>
      <c r="C21" s="6">
        <v>100</v>
      </c>
      <c r="D21" s="6">
        <v>100</v>
      </c>
      <c r="E21" s="8">
        <f>AVERAGE(B21:C21:D21)</f>
        <v>100</v>
      </c>
      <c r="F21" s="5">
        <v>100</v>
      </c>
      <c r="G21" s="6">
        <v>100</v>
      </c>
      <c r="H21" s="8">
        <f t="shared" si="0"/>
        <v>100</v>
      </c>
      <c r="I21" s="5">
        <v>100</v>
      </c>
      <c r="J21" s="69">
        <f t="shared" si="1"/>
        <v>100</v>
      </c>
      <c r="K21" s="6">
        <v>100</v>
      </c>
      <c r="L21" s="6">
        <v>90</v>
      </c>
      <c r="M21" s="6" t="s">
        <v>103</v>
      </c>
      <c r="N21" s="8">
        <f>AVERAGE(K21:L21:M21)</f>
        <v>95</v>
      </c>
      <c r="O21" s="5">
        <v>90</v>
      </c>
      <c r="P21" s="6">
        <v>100</v>
      </c>
      <c r="Q21" s="8">
        <f t="shared" si="2"/>
        <v>95</v>
      </c>
      <c r="R21" s="5">
        <v>100</v>
      </c>
      <c r="S21" s="69">
        <f t="shared" si="3"/>
        <v>95.5</v>
      </c>
      <c r="T21" s="100">
        <f t="shared" si="4"/>
        <v>97.75</v>
      </c>
    </row>
    <row r="22" spans="1:21">
      <c r="A22" s="99" t="s">
        <v>49</v>
      </c>
      <c r="B22" s="6">
        <v>100</v>
      </c>
      <c r="C22" s="6">
        <v>100</v>
      </c>
      <c r="D22" s="6">
        <v>100</v>
      </c>
      <c r="E22" s="8">
        <f>AVERAGE(B22:C22:D22)</f>
        <v>100</v>
      </c>
      <c r="F22" s="5">
        <v>100</v>
      </c>
      <c r="G22" s="6">
        <v>100</v>
      </c>
      <c r="H22" s="8">
        <f t="shared" si="0"/>
        <v>100</v>
      </c>
      <c r="I22" s="5">
        <v>100</v>
      </c>
      <c r="J22" s="69">
        <f t="shared" si="1"/>
        <v>100</v>
      </c>
      <c r="K22" s="6">
        <v>100</v>
      </c>
      <c r="L22" s="6">
        <v>90</v>
      </c>
      <c r="M22" s="6" t="s">
        <v>103</v>
      </c>
      <c r="N22" s="8">
        <f>AVERAGE(K22:L22:M22)</f>
        <v>95</v>
      </c>
      <c r="O22" s="5">
        <v>90</v>
      </c>
      <c r="P22" s="6">
        <v>100</v>
      </c>
      <c r="Q22" s="8">
        <f t="shared" si="2"/>
        <v>95</v>
      </c>
      <c r="R22" s="5">
        <v>100</v>
      </c>
      <c r="S22" s="69">
        <f t="shared" si="3"/>
        <v>95.5</v>
      </c>
      <c r="T22" s="100">
        <f t="shared" si="4"/>
        <v>97.75</v>
      </c>
    </row>
    <row r="23" spans="1:21">
      <c r="A23" s="99" t="s">
        <v>50</v>
      </c>
      <c r="B23" s="6">
        <v>100</v>
      </c>
      <c r="C23" s="6">
        <v>100</v>
      </c>
      <c r="D23" s="6">
        <v>100</v>
      </c>
      <c r="E23" s="8">
        <f>AVERAGE(B23:C23:D23)</f>
        <v>100</v>
      </c>
      <c r="F23" s="5">
        <v>100</v>
      </c>
      <c r="G23" s="6">
        <v>100</v>
      </c>
      <c r="H23" s="8">
        <f t="shared" si="0"/>
        <v>100</v>
      </c>
      <c r="I23" s="5">
        <v>100</v>
      </c>
      <c r="J23" s="69">
        <f t="shared" si="1"/>
        <v>100</v>
      </c>
      <c r="K23" s="6">
        <v>100</v>
      </c>
      <c r="L23" s="6">
        <v>90</v>
      </c>
      <c r="M23" s="6" t="s">
        <v>103</v>
      </c>
      <c r="N23" s="8">
        <f>AVERAGE(K23:L23:M23)</f>
        <v>95</v>
      </c>
      <c r="O23" s="5">
        <v>90</v>
      </c>
      <c r="P23" s="6">
        <v>100</v>
      </c>
      <c r="Q23" s="8">
        <f t="shared" si="2"/>
        <v>95</v>
      </c>
      <c r="R23" s="5">
        <v>100</v>
      </c>
      <c r="S23" s="69">
        <f t="shared" si="3"/>
        <v>95.5</v>
      </c>
      <c r="T23" s="100">
        <f t="shared" si="4"/>
        <v>97.75</v>
      </c>
    </row>
    <row r="24" spans="1:21">
      <c r="A24" s="99" t="s">
        <v>58</v>
      </c>
      <c r="B24" s="6">
        <v>100</v>
      </c>
      <c r="C24" s="6">
        <v>100</v>
      </c>
      <c r="D24" s="6">
        <v>100</v>
      </c>
      <c r="E24" s="8">
        <f>AVERAGE(B24:C24:D24)</f>
        <v>100</v>
      </c>
      <c r="F24" s="5">
        <v>100</v>
      </c>
      <c r="G24" s="6">
        <v>90</v>
      </c>
      <c r="H24" s="8">
        <f t="shared" si="0"/>
        <v>95</v>
      </c>
      <c r="I24" s="5">
        <v>100</v>
      </c>
      <c r="J24" s="69">
        <f t="shared" si="1"/>
        <v>99</v>
      </c>
      <c r="K24" s="6">
        <v>90</v>
      </c>
      <c r="L24" s="6">
        <v>100</v>
      </c>
      <c r="M24" s="6" t="s">
        <v>103</v>
      </c>
      <c r="N24" s="8">
        <f>AVERAGE(K24:L24:M24)</f>
        <v>95</v>
      </c>
      <c r="O24" s="5">
        <v>90</v>
      </c>
      <c r="P24" s="6">
        <v>100</v>
      </c>
      <c r="Q24" s="8">
        <f t="shared" si="2"/>
        <v>95</v>
      </c>
      <c r="R24" s="5">
        <v>100</v>
      </c>
      <c r="S24" s="69">
        <f t="shared" si="3"/>
        <v>95.5</v>
      </c>
      <c r="T24" s="100">
        <f t="shared" si="4"/>
        <v>97.25</v>
      </c>
    </row>
    <row r="25" spans="1:21">
      <c r="A25" s="99" t="s">
        <v>42</v>
      </c>
      <c r="B25" s="6">
        <v>100</v>
      </c>
      <c r="C25" s="6">
        <v>90</v>
      </c>
      <c r="D25" s="6">
        <v>100</v>
      </c>
      <c r="E25" s="8">
        <f>AVERAGE(B25:C25:D25)</f>
        <v>96.666666666666671</v>
      </c>
      <c r="F25" s="5">
        <v>100</v>
      </c>
      <c r="G25" s="6">
        <v>100</v>
      </c>
      <c r="H25" s="8">
        <f t="shared" si="0"/>
        <v>100</v>
      </c>
      <c r="I25" s="5">
        <v>100</v>
      </c>
      <c r="J25" s="69">
        <f t="shared" si="1"/>
        <v>97.666666666666671</v>
      </c>
      <c r="K25" s="6">
        <v>100</v>
      </c>
      <c r="L25" s="6">
        <v>90</v>
      </c>
      <c r="M25" s="6" t="s">
        <v>103</v>
      </c>
      <c r="N25" s="8">
        <f>AVERAGE(K25:L25:M25)</f>
        <v>95</v>
      </c>
      <c r="O25" s="5">
        <v>100</v>
      </c>
      <c r="P25" s="6">
        <v>100</v>
      </c>
      <c r="Q25" s="8">
        <f t="shared" si="2"/>
        <v>100</v>
      </c>
      <c r="R25" s="5">
        <v>100</v>
      </c>
      <c r="S25" s="69">
        <f t="shared" si="3"/>
        <v>96.5</v>
      </c>
      <c r="T25" s="100">
        <f t="shared" si="4"/>
        <v>97.083333333333343</v>
      </c>
    </row>
    <row r="26" spans="1:21">
      <c r="A26" s="99" t="s">
        <v>40</v>
      </c>
      <c r="B26" s="6">
        <v>100</v>
      </c>
      <c r="C26" s="6">
        <v>100</v>
      </c>
      <c r="D26" s="6">
        <v>100</v>
      </c>
      <c r="E26" s="8">
        <f>AVERAGE(B26:C26:D26)</f>
        <v>100</v>
      </c>
      <c r="F26" s="5">
        <v>100</v>
      </c>
      <c r="G26" s="6">
        <v>100</v>
      </c>
      <c r="H26" s="8">
        <f t="shared" si="0"/>
        <v>100</v>
      </c>
      <c r="I26" s="5">
        <v>100</v>
      </c>
      <c r="J26" s="69">
        <f t="shared" si="1"/>
        <v>100</v>
      </c>
      <c r="K26" s="6">
        <v>90</v>
      </c>
      <c r="L26" s="6">
        <v>90</v>
      </c>
      <c r="M26" s="6" t="s">
        <v>103</v>
      </c>
      <c r="N26" s="8">
        <f>AVERAGE(K26:L26:M26)</f>
        <v>90</v>
      </c>
      <c r="O26" s="5">
        <v>100</v>
      </c>
      <c r="P26" s="6">
        <v>100</v>
      </c>
      <c r="Q26" s="8">
        <f t="shared" si="2"/>
        <v>100</v>
      </c>
      <c r="R26" s="5">
        <v>100</v>
      </c>
      <c r="S26" s="69">
        <f t="shared" si="3"/>
        <v>93</v>
      </c>
      <c r="T26" s="100">
        <f t="shared" si="4"/>
        <v>96.5</v>
      </c>
    </row>
    <row r="27" spans="1:21">
      <c r="A27" s="99" t="s">
        <v>67</v>
      </c>
      <c r="B27" s="6">
        <v>100</v>
      </c>
      <c r="C27" s="6">
        <v>100</v>
      </c>
      <c r="D27" s="6">
        <v>100</v>
      </c>
      <c r="E27" s="8">
        <f>AVERAGE(B27:C27:D27)</f>
        <v>100</v>
      </c>
      <c r="F27" s="5">
        <v>100</v>
      </c>
      <c r="G27" s="6">
        <v>100</v>
      </c>
      <c r="H27" s="8">
        <f t="shared" si="0"/>
        <v>100</v>
      </c>
      <c r="I27" s="5">
        <v>100</v>
      </c>
      <c r="J27" s="69">
        <f t="shared" si="1"/>
        <v>100</v>
      </c>
      <c r="K27" s="6">
        <v>90</v>
      </c>
      <c r="L27" s="6">
        <v>90</v>
      </c>
      <c r="M27" s="6" t="s">
        <v>103</v>
      </c>
      <c r="N27" s="8">
        <f>AVERAGE(K27:L27:M27)</f>
        <v>90</v>
      </c>
      <c r="O27" s="5">
        <v>100</v>
      </c>
      <c r="P27" s="6">
        <v>100</v>
      </c>
      <c r="Q27" s="8">
        <f t="shared" si="2"/>
        <v>100</v>
      </c>
      <c r="R27" s="5">
        <v>100</v>
      </c>
      <c r="S27" s="69">
        <f t="shared" si="3"/>
        <v>93</v>
      </c>
      <c r="T27" s="100">
        <f t="shared" si="4"/>
        <v>96.5</v>
      </c>
    </row>
    <row r="28" spans="1:21">
      <c r="A28" s="99" t="s">
        <v>52</v>
      </c>
      <c r="B28" s="6">
        <v>100</v>
      </c>
      <c r="C28" s="6">
        <v>90</v>
      </c>
      <c r="D28" s="6">
        <v>100</v>
      </c>
      <c r="E28" s="8">
        <f>AVERAGE(B28:C28:D28)</f>
        <v>96.666666666666671</v>
      </c>
      <c r="F28" s="5">
        <v>100</v>
      </c>
      <c r="G28" s="6">
        <v>100</v>
      </c>
      <c r="H28" s="8">
        <f t="shared" si="0"/>
        <v>100</v>
      </c>
      <c r="I28" s="5">
        <v>100</v>
      </c>
      <c r="J28" s="69">
        <f t="shared" si="1"/>
        <v>97.666666666666671</v>
      </c>
      <c r="K28" s="6">
        <v>100</v>
      </c>
      <c r="L28" s="6">
        <v>90</v>
      </c>
      <c r="M28" s="6" t="s">
        <v>103</v>
      </c>
      <c r="N28" s="8">
        <f>AVERAGE(K28:L28:M28)</f>
        <v>95</v>
      </c>
      <c r="O28" s="5">
        <v>90</v>
      </c>
      <c r="P28" s="6">
        <v>90</v>
      </c>
      <c r="Q28" s="8">
        <f t="shared" si="2"/>
        <v>90</v>
      </c>
      <c r="R28" s="5">
        <v>100</v>
      </c>
      <c r="S28" s="69">
        <f t="shared" si="3"/>
        <v>94.5</v>
      </c>
      <c r="T28" s="100">
        <f t="shared" si="4"/>
        <v>96.083333333333343</v>
      </c>
    </row>
    <row r="29" spans="1:21">
      <c r="A29" s="99" t="s">
        <v>53</v>
      </c>
      <c r="B29" s="6">
        <v>100</v>
      </c>
      <c r="C29" s="6">
        <v>100</v>
      </c>
      <c r="D29" s="6">
        <v>100</v>
      </c>
      <c r="E29" s="8">
        <f>AVERAGE(B29:C29:D29)</f>
        <v>100</v>
      </c>
      <c r="F29" s="5">
        <v>100</v>
      </c>
      <c r="G29" s="6">
        <v>100</v>
      </c>
      <c r="H29" s="8">
        <f t="shared" si="0"/>
        <v>100</v>
      </c>
      <c r="I29" s="5">
        <v>100</v>
      </c>
      <c r="J29" s="69">
        <f t="shared" si="1"/>
        <v>100</v>
      </c>
      <c r="K29" s="6">
        <v>90</v>
      </c>
      <c r="L29" s="6">
        <v>90</v>
      </c>
      <c r="M29" s="6" t="s">
        <v>103</v>
      </c>
      <c r="N29" s="8">
        <f>AVERAGE(K29:L29:M29)</f>
        <v>90</v>
      </c>
      <c r="O29" s="5">
        <v>90</v>
      </c>
      <c r="P29" s="6">
        <v>100</v>
      </c>
      <c r="Q29" s="8">
        <f t="shared" si="2"/>
        <v>95</v>
      </c>
      <c r="R29" s="5">
        <v>100</v>
      </c>
      <c r="S29" s="69">
        <f t="shared" si="3"/>
        <v>92</v>
      </c>
      <c r="T29" s="100">
        <f t="shared" si="4"/>
        <v>96</v>
      </c>
    </row>
    <row r="30" spans="1:21">
      <c r="A30" s="99" t="s">
        <v>54</v>
      </c>
      <c r="B30" s="6">
        <v>100</v>
      </c>
      <c r="C30" s="6">
        <v>100</v>
      </c>
      <c r="D30" s="6">
        <v>100</v>
      </c>
      <c r="E30" s="8">
        <f>AVERAGE(B30:C30:D30)</f>
        <v>100</v>
      </c>
      <c r="F30" s="5">
        <v>100</v>
      </c>
      <c r="G30" s="6">
        <v>100</v>
      </c>
      <c r="H30" s="8">
        <f t="shared" si="0"/>
        <v>100</v>
      </c>
      <c r="I30" s="5">
        <v>100</v>
      </c>
      <c r="J30" s="69">
        <f t="shared" si="1"/>
        <v>100</v>
      </c>
      <c r="K30" s="6">
        <v>90</v>
      </c>
      <c r="L30" s="6">
        <v>90</v>
      </c>
      <c r="M30" s="6" t="s">
        <v>103</v>
      </c>
      <c r="N30" s="8">
        <f>AVERAGE(K30:L30:M30)</f>
        <v>90</v>
      </c>
      <c r="O30" s="5">
        <v>90</v>
      </c>
      <c r="P30" s="6">
        <v>100</v>
      </c>
      <c r="Q30" s="8">
        <f t="shared" si="2"/>
        <v>95</v>
      </c>
      <c r="R30" s="5">
        <v>100</v>
      </c>
      <c r="S30" s="69">
        <f t="shared" si="3"/>
        <v>92</v>
      </c>
      <c r="T30" s="100">
        <f t="shared" si="4"/>
        <v>96</v>
      </c>
    </row>
    <row r="31" spans="1:21">
      <c r="A31" s="99" t="s">
        <v>59</v>
      </c>
      <c r="B31" s="6">
        <v>100</v>
      </c>
      <c r="C31" s="6">
        <v>100</v>
      </c>
      <c r="D31" s="6">
        <v>100</v>
      </c>
      <c r="E31" s="8">
        <f>AVERAGE(B31:C31:D31)</f>
        <v>100</v>
      </c>
      <c r="F31" s="5">
        <v>100</v>
      </c>
      <c r="G31" s="6">
        <v>100</v>
      </c>
      <c r="H31" s="8">
        <f t="shared" si="0"/>
        <v>100</v>
      </c>
      <c r="I31" s="5">
        <v>100</v>
      </c>
      <c r="J31" s="69">
        <f t="shared" si="1"/>
        <v>100</v>
      </c>
      <c r="K31" s="6">
        <v>90</v>
      </c>
      <c r="L31" s="6">
        <v>90</v>
      </c>
      <c r="M31" s="6" t="s">
        <v>103</v>
      </c>
      <c r="N31" s="8">
        <f>AVERAGE(K31:L31:M31)</f>
        <v>90</v>
      </c>
      <c r="O31" s="5">
        <v>90</v>
      </c>
      <c r="P31" s="6">
        <v>100</v>
      </c>
      <c r="Q31" s="8">
        <f t="shared" si="2"/>
        <v>95</v>
      </c>
      <c r="R31" s="5">
        <v>100</v>
      </c>
      <c r="S31" s="69">
        <f t="shared" si="3"/>
        <v>92</v>
      </c>
      <c r="T31" s="100">
        <f t="shared" si="4"/>
        <v>96</v>
      </c>
    </row>
    <row r="32" spans="1:21">
      <c r="A32" s="83" t="s">
        <v>97</v>
      </c>
      <c r="B32" s="13">
        <v>90</v>
      </c>
      <c r="C32" s="13">
        <v>100</v>
      </c>
      <c r="D32" s="13">
        <v>100</v>
      </c>
      <c r="E32" s="11">
        <f>AVERAGE(B32:C32:D32)</f>
        <v>96.666666666666671</v>
      </c>
      <c r="F32" s="12">
        <v>88</v>
      </c>
      <c r="G32" s="13">
        <v>90</v>
      </c>
      <c r="H32" s="11">
        <f t="shared" si="0"/>
        <v>89</v>
      </c>
      <c r="I32" s="5">
        <v>100</v>
      </c>
      <c r="J32" s="101">
        <f t="shared" si="1"/>
        <v>95.466666666666669</v>
      </c>
      <c r="K32" s="13">
        <v>90</v>
      </c>
      <c r="L32" s="13">
        <v>100</v>
      </c>
      <c r="M32" s="13">
        <v>90</v>
      </c>
      <c r="N32" s="11">
        <f>AVERAGE(K32:L32:M32)</f>
        <v>93.333333333333329</v>
      </c>
      <c r="O32" s="12">
        <v>90</v>
      </c>
      <c r="P32" s="13">
        <v>94</v>
      </c>
      <c r="Q32" s="11">
        <f t="shared" si="2"/>
        <v>92</v>
      </c>
      <c r="R32" s="5">
        <v>100</v>
      </c>
      <c r="S32" s="101">
        <f t="shared" si="3"/>
        <v>93.733333333333334</v>
      </c>
      <c r="T32" s="100">
        <f t="shared" si="4"/>
        <v>94.6</v>
      </c>
    </row>
    <row r="33" spans="1:20">
      <c r="A33" s="99" t="s">
        <v>65</v>
      </c>
      <c r="B33" s="6">
        <v>100</v>
      </c>
      <c r="C33" s="6">
        <v>100</v>
      </c>
      <c r="D33" s="6">
        <v>100</v>
      </c>
      <c r="E33" s="8">
        <f>AVERAGE(B33:C33:D33)</f>
        <v>100</v>
      </c>
      <c r="F33" s="5">
        <v>100</v>
      </c>
      <c r="G33" s="6">
        <v>100</v>
      </c>
      <c r="H33" s="8">
        <f t="shared" si="0"/>
        <v>100</v>
      </c>
      <c r="I33" s="5">
        <v>100</v>
      </c>
      <c r="J33" s="69">
        <f t="shared" si="1"/>
        <v>100</v>
      </c>
      <c r="K33" s="6">
        <v>100</v>
      </c>
      <c r="L33" s="6">
        <v>50</v>
      </c>
      <c r="M33" s="6" t="s">
        <v>103</v>
      </c>
      <c r="N33" s="8">
        <f>AVERAGE(K33:L33:M33)</f>
        <v>75</v>
      </c>
      <c r="O33" s="5">
        <v>100</v>
      </c>
      <c r="P33" s="6">
        <v>100</v>
      </c>
      <c r="Q33" s="8">
        <f t="shared" si="2"/>
        <v>100</v>
      </c>
      <c r="R33" s="5">
        <v>100</v>
      </c>
      <c r="S33" s="69">
        <f t="shared" si="3"/>
        <v>82.5</v>
      </c>
      <c r="T33" s="100">
        <f t="shared" si="4"/>
        <v>91.25</v>
      </c>
    </row>
    <row r="34" spans="1:20">
      <c r="A34" s="99" t="s">
        <v>51</v>
      </c>
      <c r="B34" s="6">
        <v>100</v>
      </c>
      <c r="C34" s="6">
        <v>100</v>
      </c>
      <c r="D34" s="6">
        <v>100</v>
      </c>
      <c r="E34" s="8">
        <f>AVERAGE(B34:C34:D34)</f>
        <v>100</v>
      </c>
      <c r="F34" s="5">
        <v>100</v>
      </c>
      <c r="G34" s="6">
        <v>100</v>
      </c>
      <c r="H34" s="8">
        <f t="shared" si="0"/>
        <v>100</v>
      </c>
      <c r="I34" s="5">
        <v>100</v>
      </c>
      <c r="J34" s="69">
        <f t="shared" si="1"/>
        <v>100</v>
      </c>
      <c r="K34" s="6">
        <v>50</v>
      </c>
      <c r="L34" s="6">
        <v>90</v>
      </c>
      <c r="M34" s="6" t="s">
        <v>103</v>
      </c>
      <c r="N34" s="8">
        <f>AVERAGE(K34:L34:M34)</f>
        <v>70</v>
      </c>
      <c r="O34" s="5">
        <v>90</v>
      </c>
      <c r="P34" s="6">
        <v>100</v>
      </c>
      <c r="Q34" s="8">
        <f t="shared" si="2"/>
        <v>95</v>
      </c>
      <c r="R34" s="5">
        <v>100</v>
      </c>
      <c r="S34" s="69">
        <f t="shared" si="3"/>
        <v>78</v>
      </c>
      <c r="T34" s="100">
        <f t="shared" si="4"/>
        <v>89</v>
      </c>
    </row>
    <row r="35" spans="1:20">
      <c r="A35" s="99" t="s">
        <v>57</v>
      </c>
      <c r="B35" s="5">
        <v>100</v>
      </c>
      <c r="C35" s="6">
        <v>90</v>
      </c>
      <c r="D35" s="6">
        <v>100</v>
      </c>
      <c r="E35" s="8">
        <f>AVERAGE(B35:C35:D35)</f>
        <v>96.666666666666671</v>
      </c>
      <c r="F35" s="6">
        <v>100</v>
      </c>
      <c r="G35" s="6">
        <v>100</v>
      </c>
      <c r="H35" s="8">
        <f t="shared" si="0"/>
        <v>100</v>
      </c>
      <c r="I35" s="4">
        <v>100</v>
      </c>
      <c r="J35" s="69">
        <f t="shared" si="1"/>
        <v>97.666666666666671</v>
      </c>
      <c r="K35" s="5">
        <v>90</v>
      </c>
      <c r="L35" s="6">
        <v>50</v>
      </c>
      <c r="M35" s="6" t="s">
        <v>103</v>
      </c>
      <c r="N35" s="8">
        <f>AVERAGE(K35:L35:M35)</f>
        <v>70</v>
      </c>
      <c r="O35" s="6">
        <v>100</v>
      </c>
      <c r="P35" s="6">
        <v>100</v>
      </c>
      <c r="Q35" s="8">
        <f t="shared" si="2"/>
        <v>100</v>
      </c>
      <c r="R35" s="4">
        <v>100</v>
      </c>
      <c r="S35" s="69">
        <f t="shared" si="3"/>
        <v>79</v>
      </c>
      <c r="T35" s="100">
        <f t="shared" si="4"/>
        <v>88.333333333333343</v>
      </c>
    </row>
    <row r="36" spans="1:20">
      <c r="A36" s="99" t="s">
        <v>47</v>
      </c>
      <c r="B36" s="5">
        <v>100</v>
      </c>
      <c r="C36" s="6">
        <v>90</v>
      </c>
      <c r="D36" s="6">
        <v>90</v>
      </c>
      <c r="E36" s="8">
        <f>AVERAGE(B36:C36:D36)</f>
        <v>93.333333333333329</v>
      </c>
      <c r="F36" s="6">
        <v>100</v>
      </c>
      <c r="G36" s="6">
        <v>100</v>
      </c>
      <c r="H36" s="8">
        <f t="shared" si="0"/>
        <v>100</v>
      </c>
      <c r="I36" s="4">
        <v>100</v>
      </c>
      <c r="J36" s="69">
        <f t="shared" si="1"/>
        <v>95.333333333333329</v>
      </c>
      <c r="K36" s="5">
        <v>90</v>
      </c>
      <c r="L36" s="6">
        <v>60</v>
      </c>
      <c r="M36" s="6" t="s">
        <v>103</v>
      </c>
      <c r="N36" s="8">
        <f>AVERAGE(K36:L36:M36)</f>
        <v>75</v>
      </c>
      <c r="O36" s="6">
        <v>80</v>
      </c>
      <c r="P36" s="6">
        <v>90</v>
      </c>
      <c r="Q36" s="8">
        <f t="shared" si="2"/>
        <v>85</v>
      </c>
      <c r="R36" s="4">
        <v>100</v>
      </c>
      <c r="S36" s="69">
        <f t="shared" si="3"/>
        <v>79.5</v>
      </c>
      <c r="T36" s="100">
        <f t="shared" si="4"/>
        <v>87.416666666666657</v>
      </c>
    </row>
    <row r="37" spans="1:20">
      <c r="A37" s="83" t="s">
        <v>99</v>
      </c>
      <c r="B37" s="12">
        <v>100</v>
      </c>
      <c r="C37" s="13">
        <v>100</v>
      </c>
      <c r="D37" s="13">
        <v>100</v>
      </c>
      <c r="E37" s="11">
        <f>AVERAGE(B37:C37:D37)</f>
        <v>100</v>
      </c>
      <c r="F37" s="13">
        <v>90</v>
      </c>
      <c r="G37" s="13">
        <v>100</v>
      </c>
      <c r="H37" s="11">
        <f t="shared" si="0"/>
        <v>95</v>
      </c>
      <c r="I37" s="4">
        <v>100</v>
      </c>
      <c r="J37" s="101">
        <f t="shared" si="1"/>
        <v>99</v>
      </c>
      <c r="K37" s="12">
        <v>50</v>
      </c>
      <c r="L37" s="13">
        <v>50</v>
      </c>
      <c r="M37" s="13">
        <v>100</v>
      </c>
      <c r="N37" s="11">
        <f>AVERAGE(K37:L37:M37)</f>
        <v>66.666666666666671</v>
      </c>
      <c r="O37" s="13">
        <v>100</v>
      </c>
      <c r="P37" s="13">
        <v>90</v>
      </c>
      <c r="Q37" s="11">
        <f t="shared" si="2"/>
        <v>95</v>
      </c>
      <c r="R37" s="4">
        <v>100</v>
      </c>
      <c r="S37" s="101">
        <f t="shared" si="3"/>
        <v>75.666666666666657</v>
      </c>
      <c r="T37" s="100">
        <f t="shared" si="4"/>
        <v>87.333333333333329</v>
      </c>
    </row>
  </sheetData>
  <sortState xmlns:xlrd2="http://schemas.microsoft.com/office/spreadsheetml/2017/richdata2" ref="A4:T37">
    <sortCondition descending="1" ref="T4:T37"/>
  </sortState>
  <mergeCells count="11">
    <mergeCell ref="B1:J1"/>
    <mergeCell ref="K1:S1"/>
    <mergeCell ref="T1:T3"/>
    <mergeCell ref="S2:S3"/>
    <mergeCell ref="K2:N2"/>
    <mergeCell ref="O2:Q2"/>
    <mergeCell ref="R2:R3"/>
    <mergeCell ref="F2:H2"/>
    <mergeCell ref="B2:E2"/>
    <mergeCell ref="J2:J3"/>
    <mergeCell ref="I2:I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FAB2-5D8C-4521-BD10-11CD41EF5EAC}">
  <dimension ref="A1:U32"/>
  <sheetViews>
    <sheetView topLeftCell="E1" workbookViewId="0">
      <selection activeCell="V1" sqref="V1:V1048576"/>
    </sheetView>
  </sheetViews>
  <sheetFormatPr defaultColWidth="9.08203125" defaultRowHeight="14"/>
  <cols>
    <col min="2" max="4" width="9.1640625" bestFit="1" customWidth="1"/>
    <col min="5" max="5" width="8.75" style="84" bestFit="1" customWidth="1"/>
    <col min="6" max="7" width="9.1640625" bestFit="1" customWidth="1"/>
    <col min="8" max="8" width="8.75" style="84" bestFit="1" customWidth="1"/>
    <col min="9" max="9" width="9.1640625" bestFit="1" customWidth="1"/>
    <col min="10" max="10" width="8.75" style="111" bestFit="1" customWidth="1"/>
    <col min="11" max="11" width="8.75" style="85" bestFit="1" customWidth="1"/>
    <col min="12" max="19" width="9.1640625" bestFit="1" customWidth="1"/>
    <col min="20" max="20" width="8.75" style="109" bestFit="1" customWidth="1"/>
    <col min="21" max="21" width="9.58203125" bestFit="1" customWidth="1"/>
  </cols>
  <sheetData>
    <row r="1" spans="1:21">
      <c r="A1" s="103"/>
      <c r="B1" s="152" t="s">
        <v>116</v>
      </c>
      <c r="C1" s="153"/>
      <c r="D1" s="153"/>
      <c r="E1" s="153"/>
      <c r="F1" s="153"/>
      <c r="G1" s="153"/>
      <c r="H1" s="153"/>
      <c r="I1" s="153"/>
      <c r="J1" s="154"/>
      <c r="K1" s="163" t="s">
        <v>117</v>
      </c>
      <c r="L1" s="164"/>
      <c r="M1" s="164"/>
      <c r="N1" s="164"/>
      <c r="O1" s="164"/>
      <c r="P1" s="164"/>
      <c r="Q1" s="164"/>
      <c r="R1" s="164"/>
      <c r="S1" s="164"/>
      <c r="T1" s="165"/>
      <c r="U1" s="166" t="s">
        <v>115</v>
      </c>
    </row>
    <row r="2" spans="1:21">
      <c r="A2" s="4"/>
      <c r="B2" s="151" t="s">
        <v>0</v>
      </c>
      <c r="C2" s="151"/>
      <c r="D2" s="151"/>
      <c r="E2" s="151"/>
      <c r="F2" s="150" t="s">
        <v>36</v>
      </c>
      <c r="G2" s="150"/>
      <c r="H2" s="150"/>
      <c r="I2" s="150" t="s">
        <v>109</v>
      </c>
      <c r="J2" s="149" t="s">
        <v>114</v>
      </c>
      <c r="K2" s="151" t="s">
        <v>0</v>
      </c>
      <c r="L2" s="151"/>
      <c r="M2" s="151"/>
      <c r="N2" s="151"/>
      <c r="O2" s="150" t="s">
        <v>36</v>
      </c>
      <c r="P2" s="150"/>
      <c r="Q2" s="150"/>
      <c r="R2" s="150" t="s">
        <v>109</v>
      </c>
      <c r="S2" s="150" t="s">
        <v>112</v>
      </c>
      <c r="T2" s="149" t="s">
        <v>108</v>
      </c>
      <c r="U2" s="166"/>
    </row>
    <row r="3" spans="1:21">
      <c r="A3" s="4"/>
      <c r="B3" s="4" t="s">
        <v>1</v>
      </c>
      <c r="C3" s="4" t="s">
        <v>2</v>
      </c>
      <c r="D3" s="4" t="s">
        <v>3</v>
      </c>
      <c r="E3" s="8" t="s">
        <v>37</v>
      </c>
      <c r="F3" s="4" t="s">
        <v>1</v>
      </c>
      <c r="G3" s="4" t="s">
        <v>2</v>
      </c>
      <c r="H3" s="8" t="s">
        <v>37</v>
      </c>
      <c r="I3" s="150"/>
      <c r="J3" s="149"/>
      <c r="K3" s="4" t="s">
        <v>1</v>
      </c>
      <c r="L3" s="4" t="s">
        <v>2</v>
      </c>
      <c r="M3" s="4" t="s">
        <v>3</v>
      </c>
      <c r="N3" s="8" t="s">
        <v>104</v>
      </c>
      <c r="O3" s="4" t="s">
        <v>105</v>
      </c>
      <c r="P3" s="4" t="s">
        <v>106</v>
      </c>
      <c r="Q3" s="8" t="s">
        <v>104</v>
      </c>
      <c r="R3" s="150"/>
      <c r="S3" s="150"/>
      <c r="T3" s="149"/>
      <c r="U3" s="166"/>
    </row>
    <row r="4" spans="1:21">
      <c r="A4" s="70" t="s">
        <v>77</v>
      </c>
      <c r="B4" s="17">
        <v>100</v>
      </c>
      <c r="C4" s="18">
        <v>100</v>
      </c>
      <c r="D4" s="18">
        <v>100</v>
      </c>
      <c r="E4" s="19">
        <f>AVERAGE(B4:C4:D4)</f>
        <v>100</v>
      </c>
      <c r="F4" s="104">
        <v>100</v>
      </c>
      <c r="G4" s="18">
        <v>100</v>
      </c>
      <c r="H4" s="19">
        <f t="shared" ref="H4:H31" si="0">AVERAGE(F4:G4)</f>
        <v>100</v>
      </c>
      <c r="I4" s="21">
        <v>100</v>
      </c>
      <c r="J4" s="89">
        <f t="shared" ref="J4:J31" si="1">SUM(E4*0.7+H4*0.2+I4*0.1)</f>
        <v>100</v>
      </c>
      <c r="K4" s="18">
        <v>100</v>
      </c>
      <c r="L4" s="18">
        <v>90</v>
      </c>
      <c r="M4" s="18">
        <v>100</v>
      </c>
      <c r="N4" s="19">
        <f>AVERAGE(K4:L4:M4)</f>
        <v>96.666666666666671</v>
      </c>
      <c r="O4" s="104">
        <v>100</v>
      </c>
      <c r="P4" s="18">
        <v>100</v>
      </c>
      <c r="Q4" s="19">
        <f t="shared" ref="Q4:Q31" si="2">AVERAGE(O4:P4)</f>
        <v>100</v>
      </c>
      <c r="R4" s="21">
        <v>100</v>
      </c>
      <c r="S4" s="21">
        <v>6</v>
      </c>
      <c r="T4" s="89">
        <f>SUM(N4*0.7+Q4*0.2+R4*0.1)+6</f>
        <v>103.66666666666667</v>
      </c>
      <c r="U4" s="90">
        <f t="shared" ref="U4:U31" si="3">AVERAGE(J4,T4)</f>
        <v>101.83333333333334</v>
      </c>
    </row>
    <row r="5" spans="1:21">
      <c r="A5" s="70" t="s">
        <v>79</v>
      </c>
      <c r="B5" s="17">
        <v>100</v>
      </c>
      <c r="C5" s="18">
        <v>100</v>
      </c>
      <c r="D5" s="18">
        <v>100</v>
      </c>
      <c r="E5" s="19">
        <f>AVERAGE(B5:C5:D5)</f>
        <v>100</v>
      </c>
      <c r="F5" s="104">
        <v>100</v>
      </c>
      <c r="G5" s="18">
        <v>100</v>
      </c>
      <c r="H5" s="19">
        <f t="shared" si="0"/>
        <v>100</v>
      </c>
      <c r="I5" s="21">
        <v>100</v>
      </c>
      <c r="J5" s="89">
        <f t="shared" si="1"/>
        <v>100</v>
      </c>
      <c r="K5" s="18">
        <v>100</v>
      </c>
      <c r="L5" s="18">
        <v>100</v>
      </c>
      <c r="M5" s="18">
        <v>100</v>
      </c>
      <c r="N5" s="19">
        <f>AVERAGE(K5:L5:M5)</f>
        <v>100</v>
      </c>
      <c r="O5" s="104">
        <v>100</v>
      </c>
      <c r="P5" s="18">
        <v>100</v>
      </c>
      <c r="Q5" s="19">
        <f t="shared" si="2"/>
        <v>100</v>
      </c>
      <c r="R5" s="21">
        <v>100</v>
      </c>
      <c r="S5" s="21">
        <v>2</v>
      </c>
      <c r="T5" s="89">
        <f>SUM(N5*0.7+Q5*0.2+R5*0.1)+2</f>
        <v>102</v>
      </c>
      <c r="U5" s="90">
        <f t="shared" si="3"/>
        <v>101</v>
      </c>
    </row>
    <row r="6" spans="1:21">
      <c r="A6" s="91" t="s">
        <v>89</v>
      </c>
      <c r="B6" s="24">
        <v>100</v>
      </c>
      <c r="C6" s="22">
        <v>100</v>
      </c>
      <c r="D6" s="22">
        <v>100</v>
      </c>
      <c r="E6" s="23">
        <f>AVERAGE(B6:C6:D6)</f>
        <v>100</v>
      </c>
      <c r="F6" s="24">
        <v>100</v>
      </c>
      <c r="G6" s="22">
        <v>100</v>
      </c>
      <c r="H6" s="23">
        <f t="shared" si="0"/>
        <v>100</v>
      </c>
      <c r="I6" s="30">
        <v>100</v>
      </c>
      <c r="J6" s="92">
        <f t="shared" si="1"/>
        <v>100</v>
      </c>
      <c r="K6" s="22">
        <v>100</v>
      </c>
      <c r="L6" s="22">
        <v>100</v>
      </c>
      <c r="M6" s="22">
        <v>100</v>
      </c>
      <c r="N6" s="23">
        <f>AVERAGE(K6:L6:M6)</f>
        <v>100</v>
      </c>
      <c r="O6" s="24">
        <v>100</v>
      </c>
      <c r="P6" s="22">
        <v>100</v>
      </c>
      <c r="Q6" s="23">
        <f t="shared" si="2"/>
        <v>100</v>
      </c>
      <c r="R6" s="30">
        <v>100</v>
      </c>
      <c r="S6" s="30"/>
      <c r="T6" s="92">
        <f>SUM(N6*0.7+Q6*0.2+R6*0.1)</f>
        <v>100</v>
      </c>
      <c r="U6" s="93">
        <f t="shared" si="3"/>
        <v>100</v>
      </c>
    </row>
    <row r="7" spans="1:21">
      <c r="A7" s="73" t="s">
        <v>86</v>
      </c>
      <c r="B7" s="24">
        <v>100</v>
      </c>
      <c r="C7" s="22">
        <v>100</v>
      </c>
      <c r="D7" s="22">
        <v>100</v>
      </c>
      <c r="E7" s="23">
        <f>AVERAGE(B7:C7:D7)</f>
        <v>100</v>
      </c>
      <c r="F7" s="105">
        <v>100</v>
      </c>
      <c r="G7" s="22">
        <v>100</v>
      </c>
      <c r="H7" s="23">
        <f t="shared" si="0"/>
        <v>100</v>
      </c>
      <c r="I7" s="30">
        <v>100</v>
      </c>
      <c r="J7" s="92">
        <f t="shared" si="1"/>
        <v>100</v>
      </c>
      <c r="K7" s="22">
        <v>100</v>
      </c>
      <c r="L7" s="22">
        <v>100</v>
      </c>
      <c r="M7" s="22">
        <v>100</v>
      </c>
      <c r="N7" s="23">
        <f>AVERAGE(K7:L7:M7)</f>
        <v>100</v>
      </c>
      <c r="O7" s="105">
        <v>100</v>
      </c>
      <c r="P7" s="22">
        <v>100</v>
      </c>
      <c r="Q7" s="23">
        <f t="shared" si="2"/>
        <v>100</v>
      </c>
      <c r="R7" s="30">
        <v>100</v>
      </c>
      <c r="S7" s="30"/>
      <c r="T7" s="92">
        <f>SUM(N7*0.7+Q7*0.2+R7*0.1)</f>
        <v>100</v>
      </c>
      <c r="U7" s="93">
        <f t="shared" si="3"/>
        <v>100</v>
      </c>
    </row>
    <row r="8" spans="1:21">
      <c r="A8" s="73" t="s">
        <v>81</v>
      </c>
      <c r="B8" s="24">
        <v>100</v>
      </c>
      <c r="C8" s="22">
        <v>100</v>
      </c>
      <c r="D8" s="22">
        <v>100</v>
      </c>
      <c r="E8" s="23">
        <f>AVERAGE(B8:C8:D8)</f>
        <v>100</v>
      </c>
      <c r="F8" s="105">
        <v>100</v>
      </c>
      <c r="G8" s="22">
        <v>100</v>
      </c>
      <c r="H8" s="23">
        <f t="shared" si="0"/>
        <v>100</v>
      </c>
      <c r="I8" s="30">
        <v>100</v>
      </c>
      <c r="J8" s="92">
        <f t="shared" si="1"/>
        <v>100</v>
      </c>
      <c r="K8" s="22">
        <v>100</v>
      </c>
      <c r="L8" s="22">
        <v>100</v>
      </c>
      <c r="M8" s="22">
        <v>100</v>
      </c>
      <c r="N8" s="23">
        <f>AVERAGE(K8:L8:M8)</f>
        <v>100</v>
      </c>
      <c r="O8" s="105">
        <v>100</v>
      </c>
      <c r="P8" s="22">
        <v>100</v>
      </c>
      <c r="Q8" s="23">
        <f t="shared" si="2"/>
        <v>100</v>
      </c>
      <c r="R8" s="30">
        <v>100</v>
      </c>
      <c r="S8" s="30"/>
      <c r="T8" s="92">
        <f>SUM(N8*0.7+Q8*0.2+R8*0.1)</f>
        <v>100</v>
      </c>
      <c r="U8" s="93">
        <f t="shared" si="3"/>
        <v>100</v>
      </c>
    </row>
    <row r="9" spans="1:21">
      <c r="A9" s="73" t="s">
        <v>75</v>
      </c>
      <c r="B9" s="24">
        <v>100</v>
      </c>
      <c r="C9" s="22">
        <v>100</v>
      </c>
      <c r="D9" s="22">
        <v>100</v>
      </c>
      <c r="E9" s="23">
        <f>AVERAGE(B9:C9:D9)</f>
        <v>100</v>
      </c>
      <c r="F9" s="105">
        <v>100</v>
      </c>
      <c r="G9" s="22">
        <v>100</v>
      </c>
      <c r="H9" s="23">
        <f t="shared" si="0"/>
        <v>100</v>
      </c>
      <c r="I9" s="30">
        <v>100</v>
      </c>
      <c r="J9" s="92">
        <f t="shared" si="1"/>
        <v>100</v>
      </c>
      <c r="K9" s="22">
        <v>100</v>
      </c>
      <c r="L9" s="22">
        <v>100</v>
      </c>
      <c r="M9" s="22">
        <v>100</v>
      </c>
      <c r="N9" s="23">
        <f>AVERAGE(K9:L9:M9)</f>
        <v>100</v>
      </c>
      <c r="O9" s="105">
        <v>100</v>
      </c>
      <c r="P9" s="22">
        <v>100</v>
      </c>
      <c r="Q9" s="23">
        <f t="shared" si="2"/>
        <v>100</v>
      </c>
      <c r="R9" s="30">
        <v>100</v>
      </c>
      <c r="S9" s="30"/>
      <c r="T9" s="92">
        <f>SUM(N9*0.7+Q9*0.2+R9*0.1)</f>
        <v>100</v>
      </c>
      <c r="U9" s="93">
        <f t="shared" si="3"/>
        <v>100</v>
      </c>
    </row>
    <row r="10" spans="1:21">
      <c r="A10" s="73" t="s">
        <v>76</v>
      </c>
      <c r="B10" s="24">
        <v>100</v>
      </c>
      <c r="C10" s="22">
        <v>100</v>
      </c>
      <c r="D10" s="22">
        <v>100</v>
      </c>
      <c r="E10" s="23">
        <f>AVERAGE(B10:C10:D10)</f>
        <v>100</v>
      </c>
      <c r="F10" s="105">
        <v>100</v>
      </c>
      <c r="G10" s="22">
        <v>100</v>
      </c>
      <c r="H10" s="23">
        <f t="shared" si="0"/>
        <v>100</v>
      </c>
      <c r="I10" s="30">
        <v>100</v>
      </c>
      <c r="J10" s="92">
        <f t="shared" si="1"/>
        <v>100</v>
      </c>
      <c r="K10" s="22">
        <v>100</v>
      </c>
      <c r="L10" s="22">
        <v>100</v>
      </c>
      <c r="M10" s="22">
        <v>100</v>
      </c>
      <c r="N10" s="23">
        <f>AVERAGE(K10:L10:M10)</f>
        <v>100</v>
      </c>
      <c r="O10" s="105">
        <v>100</v>
      </c>
      <c r="P10" s="22">
        <v>100</v>
      </c>
      <c r="Q10" s="23">
        <f t="shared" si="2"/>
        <v>100</v>
      </c>
      <c r="R10" s="30">
        <v>100</v>
      </c>
      <c r="S10" s="30"/>
      <c r="T10" s="92">
        <f>SUM(N10*0.7+Q10*0.2+R10*0.1)</f>
        <v>100</v>
      </c>
      <c r="U10" s="93">
        <f t="shared" si="3"/>
        <v>100</v>
      </c>
    </row>
    <row r="11" spans="1:21">
      <c r="A11" s="76" t="s">
        <v>69</v>
      </c>
      <c r="B11" s="16">
        <v>100</v>
      </c>
      <c r="C11" s="14">
        <v>100</v>
      </c>
      <c r="D11" s="14">
        <v>100</v>
      </c>
      <c r="E11" s="15">
        <f>AVERAGE(B11:C11:D11)</f>
        <v>100</v>
      </c>
      <c r="F11" s="106">
        <v>100</v>
      </c>
      <c r="G11" s="14">
        <v>100</v>
      </c>
      <c r="H11" s="15">
        <f t="shared" si="0"/>
        <v>100</v>
      </c>
      <c r="I11" s="15">
        <v>100</v>
      </c>
      <c r="J11" s="97">
        <f t="shared" si="1"/>
        <v>100</v>
      </c>
      <c r="K11" s="14">
        <v>100</v>
      </c>
      <c r="L11" s="14">
        <v>100</v>
      </c>
      <c r="M11" s="14">
        <v>90</v>
      </c>
      <c r="N11" s="15">
        <f>AVERAGE(K11:L11:M11)</f>
        <v>96.666666666666671</v>
      </c>
      <c r="O11" s="106">
        <v>100</v>
      </c>
      <c r="P11" s="14">
        <v>100</v>
      </c>
      <c r="Q11" s="15">
        <f t="shared" si="2"/>
        <v>100</v>
      </c>
      <c r="R11" s="15">
        <v>100</v>
      </c>
      <c r="S11" s="32">
        <v>2</v>
      </c>
      <c r="T11" s="97">
        <f>SUM(N11*0.7+Q11*0.2+R11*0.1)+2</f>
        <v>99.666666666666671</v>
      </c>
      <c r="U11" s="98">
        <f t="shared" si="3"/>
        <v>99.833333333333343</v>
      </c>
    </row>
    <row r="12" spans="1:21">
      <c r="A12" s="79" t="s">
        <v>101</v>
      </c>
      <c r="B12" s="16">
        <v>100</v>
      </c>
      <c r="C12" s="14">
        <v>100</v>
      </c>
      <c r="D12" s="14">
        <v>100</v>
      </c>
      <c r="E12" s="15">
        <f>AVERAGE(B12:C12:D12)</f>
        <v>100</v>
      </c>
      <c r="F12" s="16">
        <v>100</v>
      </c>
      <c r="G12" s="14">
        <v>90</v>
      </c>
      <c r="H12" s="15">
        <f t="shared" si="0"/>
        <v>95</v>
      </c>
      <c r="I12" s="32">
        <v>100</v>
      </c>
      <c r="J12" s="97">
        <f t="shared" si="1"/>
        <v>99</v>
      </c>
      <c r="K12" s="14">
        <v>100</v>
      </c>
      <c r="L12" s="14">
        <v>100</v>
      </c>
      <c r="M12" s="14">
        <v>100</v>
      </c>
      <c r="N12" s="15">
        <f>AVERAGE(K12:L12:M12)</f>
        <v>100</v>
      </c>
      <c r="O12" s="16">
        <v>100</v>
      </c>
      <c r="P12" s="14">
        <v>100</v>
      </c>
      <c r="Q12" s="15">
        <f t="shared" si="2"/>
        <v>100</v>
      </c>
      <c r="R12" s="32">
        <v>100</v>
      </c>
      <c r="S12" s="32"/>
      <c r="T12" s="97">
        <f t="shared" ref="T12:T17" si="4">SUM(N12*0.7+Q12*0.2+R12*0.1)</f>
        <v>100</v>
      </c>
      <c r="U12" s="98">
        <f t="shared" si="3"/>
        <v>99.5</v>
      </c>
    </row>
    <row r="13" spans="1:21">
      <c r="A13" s="79" t="s">
        <v>100</v>
      </c>
      <c r="B13" s="16">
        <v>100</v>
      </c>
      <c r="C13" s="14">
        <v>100</v>
      </c>
      <c r="D13" s="14">
        <v>100</v>
      </c>
      <c r="E13" s="15">
        <f>AVERAGE(B13:C13:D13)</f>
        <v>100</v>
      </c>
      <c r="F13" s="16">
        <v>100</v>
      </c>
      <c r="G13" s="14">
        <v>100</v>
      </c>
      <c r="H13" s="15">
        <f t="shared" si="0"/>
        <v>100</v>
      </c>
      <c r="I13" s="32">
        <v>100</v>
      </c>
      <c r="J13" s="97">
        <f t="shared" si="1"/>
        <v>100</v>
      </c>
      <c r="K13" s="14">
        <v>100</v>
      </c>
      <c r="L13" s="14">
        <v>100</v>
      </c>
      <c r="M13" s="14">
        <v>100</v>
      </c>
      <c r="N13" s="15">
        <f>AVERAGE(K13:L13:M13)</f>
        <v>100</v>
      </c>
      <c r="O13" s="16">
        <v>90</v>
      </c>
      <c r="P13" s="14">
        <v>100</v>
      </c>
      <c r="Q13" s="15">
        <f t="shared" si="2"/>
        <v>95</v>
      </c>
      <c r="R13" s="32">
        <v>100</v>
      </c>
      <c r="S13" s="32"/>
      <c r="T13" s="97">
        <f t="shared" si="4"/>
        <v>99</v>
      </c>
      <c r="U13" s="98">
        <f t="shared" si="3"/>
        <v>99.5</v>
      </c>
    </row>
    <row r="14" spans="1:21">
      <c r="A14" s="79" t="s">
        <v>102</v>
      </c>
      <c r="B14" s="16">
        <v>100</v>
      </c>
      <c r="C14" s="14">
        <v>100</v>
      </c>
      <c r="D14" s="14">
        <v>100</v>
      </c>
      <c r="E14" s="15">
        <f>AVERAGE(B14:C14:D14)</f>
        <v>100</v>
      </c>
      <c r="F14" s="16">
        <v>100</v>
      </c>
      <c r="G14" s="14">
        <v>90</v>
      </c>
      <c r="H14" s="15">
        <f t="shared" si="0"/>
        <v>95</v>
      </c>
      <c r="I14" s="32">
        <v>100</v>
      </c>
      <c r="J14" s="97">
        <f t="shared" si="1"/>
        <v>99</v>
      </c>
      <c r="K14" s="14">
        <v>100</v>
      </c>
      <c r="L14" s="14">
        <v>100</v>
      </c>
      <c r="M14" s="14">
        <v>100</v>
      </c>
      <c r="N14" s="15">
        <f>AVERAGE(K14:L14:M14)</f>
        <v>100</v>
      </c>
      <c r="O14" s="16">
        <v>100</v>
      </c>
      <c r="P14" s="14">
        <v>92</v>
      </c>
      <c r="Q14" s="15">
        <f t="shared" si="2"/>
        <v>96</v>
      </c>
      <c r="R14" s="32">
        <v>100</v>
      </c>
      <c r="S14" s="32"/>
      <c r="T14" s="97">
        <f t="shared" si="4"/>
        <v>99.2</v>
      </c>
      <c r="U14" s="98">
        <f t="shared" si="3"/>
        <v>99.1</v>
      </c>
    </row>
    <row r="15" spans="1:21">
      <c r="A15" s="76" t="s">
        <v>82</v>
      </c>
      <c r="B15" s="16">
        <v>100</v>
      </c>
      <c r="C15" s="14">
        <v>100</v>
      </c>
      <c r="D15" s="14">
        <v>90</v>
      </c>
      <c r="E15" s="15">
        <f>AVERAGE(B15:C15:D15)</f>
        <v>96.666666666666671</v>
      </c>
      <c r="F15" s="106">
        <v>100</v>
      </c>
      <c r="G15" s="14">
        <v>100</v>
      </c>
      <c r="H15" s="15">
        <f t="shared" si="0"/>
        <v>100</v>
      </c>
      <c r="I15" s="32">
        <v>100</v>
      </c>
      <c r="J15" s="97">
        <f t="shared" si="1"/>
        <v>97.666666666666671</v>
      </c>
      <c r="K15" s="14">
        <v>90</v>
      </c>
      <c r="L15" s="14">
        <v>100</v>
      </c>
      <c r="M15" s="14">
        <v>100</v>
      </c>
      <c r="N15" s="15">
        <f>AVERAGE(K15:L15:M15)</f>
        <v>96.666666666666671</v>
      </c>
      <c r="O15" s="106">
        <v>100</v>
      </c>
      <c r="P15" s="14">
        <v>100</v>
      </c>
      <c r="Q15" s="15">
        <f t="shared" si="2"/>
        <v>100</v>
      </c>
      <c r="R15" s="32">
        <v>100</v>
      </c>
      <c r="S15" s="32"/>
      <c r="T15" s="97">
        <f t="shared" si="4"/>
        <v>97.666666666666671</v>
      </c>
      <c r="U15" s="98">
        <f t="shared" si="3"/>
        <v>97.666666666666671</v>
      </c>
    </row>
    <row r="16" spans="1:21">
      <c r="A16" s="96" t="s">
        <v>92</v>
      </c>
      <c r="B16" s="16">
        <v>100</v>
      </c>
      <c r="C16" s="14">
        <v>90</v>
      </c>
      <c r="D16" s="14">
        <v>100</v>
      </c>
      <c r="E16" s="15">
        <f>AVERAGE(B16:C16:D16)</f>
        <v>96.666666666666671</v>
      </c>
      <c r="F16" s="16">
        <v>100</v>
      </c>
      <c r="G16" s="14">
        <v>100</v>
      </c>
      <c r="H16" s="15">
        <f t="shared" si="0"/>
        <v>100</v>
      </c>
      <c r="I16" s="32">
        <v>100</v>
      </c>
      <c r="J16" s="97">
        <f t="shared" si="1"/>
        <v>97.666666666666671</v>
      </c>
      <c r="K16" s="14">
        <v>90</v>
      </c>
      <c r="L16" s="14">
        <v>100</v>
      </c>
      <c r="M16" s="14">
        <v>100</v>
      </c>
      <c r="N16" s="15">
        <f>AVERAGE(K16:L16:M16)</f>
        <v>96.666666666666671</v>
      </c>
      <c r="O16" s="16">
        <v>90</v>
      </c>
      <c r="P16" s="14">
        <v>100</v>
      </c>
      <c r="Q16" s="15">
        <f t="shared" si="2"/>
        <v>95</v>
      </c>
      <c r="R16" s="32">
        <v>100</v>
      </c>
      <c r="S16" s="32"/>
      <c r="T16" s="97">
        <f t="shared" si="4"/>
        <v>96.666666666666671</v>
      </c>
      <c r="U16" s="98">
        <f t="shared" si="3"/>
        <v>97.166666666666671</v>
      </c>
    </row>
    <row r="17" spans="1:21">
      <c r="A17" s="80" t="s">
        <v>74</v>
      </c>
      <c r="B17" s="5">
        <v>100</v>
      </c>
      <c r="C17" s="6">
        <v>90</v>
      </c>
      <c r="D17" s="6">
        <v>100</v>
      </c>
      <c r="E17" s="8">
        <f>AVERAGE(B17:C17:D17)</f>
        <v>96.666666666666671</v>
      </c>
      <c r="F17" s="107">
        <v>100</v>
      </c>
      <c r="G17" s="6">
        <v>90</v>
      </c>
      <c r="H17" s="8">
        <f t="shared" si="0"/>
        <v>95</v>
      </c>
      <c r="I17" s="4">
        <v>100</v>
      </c>
      <c r="J17" s="69">
        <f t="shared" si="1"/>
        <v>96.666666666666671</v>
      </c>
      <c r="K17" s="6">
        <v>100</v>
      </c>
      <c r="L17" s="6">
        <v>100</v>
      </c>
      <c r="M17" s="6">
        <v>90</v>
      </c>
      <c r="N17" s="8">
        <f>AVERAGE(K17:L17:M17)</f>
        <v>96.666666666666671</v>
      </c>
      <c r="O17" s="107">
        <v>95</v>
      </c>
      <c r="P17" s="6">
        <v>100</v>
      </c>
      <c r="Q17" s="8">
        <f t="shared" si="2"/>
        <v>97.5</v>
      </c>
      <c r="R17" s="4">
        <v>100</v>
      </c>
      <c r="S17" s="4"/>
      <c r="T17" s="69">
        <f t="shared" si="4"/>
        <v>97.166666666666671</v>
      </c>
      <c r="U17" s="100">
        <f t="shared" si="3"/>
        <v>96.916666666666671</v>
      </c>
    </row>
    <row r="18" spans="1:21">
      <c r="A18" s="80" t="s">
        <v>80</v>
      </c>
      <c r="B18" s="5">
        <v>100</v>
      </c>
      <c r="C18" s="6">
        <v>100</v>
      </c>
      <c r="D18" s="6">
        <v>90</v>
      </c>
      <c r="E18" s="8">
        <f>AVERAGE(B18:C18:D18)</f>
        <v>96.666666666666671</v>
      </c>
      <c r="F18" s="107">
        <v>100</v>
      </c>
      <c r="G18" s="6">
        <v>80</v>
      </c>
      <c r="H18" s="8">
        <f t="shared" si="0"/>
        <v>90</v>
      </c>
      <c r="I18" s="4">
        <v>100</v>
      </c>
      <c r="J18" s="69">
        <f t="shared" si="1"/>
        <v>95.666666666666671</v>
      </c>
      <c r="K18" s="6">
        <v>80</v>
      </c>
      <c r="L18" s="6">
        <v>100</v>
      </c>
      <c r="M18" s="6">
        <v>100</v>
      </c>
      <c r="N18" s="8">
        <f>AVERAGE(K18:L18:M18)</f>
        <v>93.333333333333329</v>
      </c>
      <c r="O18" s="107">
        <v>100</v>
      </c>
      <c r="P18" s="6">
        <v>100</v>
      </c>
      <c r="Q18" s="8">
        <f t="shared" si="2"/>
        <v>100</v>
      </c>
      <c r="R18" s="4">
        <v>100</v>
      </c>
      <c r="S18" s="4">
        <v>2</v>
      </c>
      <c r="T18" s="69">
        <f>SUM(N18*0.7+Q18*0.2+R18*0.1)+2</f>
        <v>97.333333333333329</v>
      </c>
      <c r="U18" s="100">
        <f t="shared" si="3"/>
        <v>96.5</v>
      </c>
    </row>
    <row r="19" spans="1:21">
      <c r="A19" s="80" t="s">
        <v>71</v>
      </c>
      <c r="B19" s="5">
        <v>100</v>
      </c>
      <c r="C19" s="6">
        <v>100</v>
      </c>
      <c r="D19" s="6">
        <v>100</v>
      </c>
      <c r="E19" s="8">
        <f>AVERAGE(B19:C19:D19)</f>
        <v>100</v>
      </c>
      <c r="F19" s="107">
        <v>100</v>
      </c>
      <c r="G19" s="6">
        <v>100</v>
      </c>
      <c r="H19" s="8">
        <f t="shared" si="0"/>
        <v>100</v>
      </c>
      <c r="I19" s="4">
        <v>100</v>
      </c>
      <c r="J19" s="69">
        <f t="shared" si="1"/>
        <v>100</v>
      </c>
      <c r="K19" s="6">
        <v>100</v>
      </c>
      <c r="L19" s="6">
        <v>90</v>
      </c>
      <c r="M19" s="6">
        <v>80</v>
      </c>
      <c r="N19" s="8">
        <f>AVERAGE(K19:L19:M19)</f>
        <v>90</v>
      </c>
      <c r="O19" s="107">
        <v>100</v>
      </c>
      <c r="P19" s="6">
        <v>100</v>
      </c>
      <c r="Q19" s="8">
        <f t="shared" si="2"/>
        <v>100</v>
      </c>
      <c r="R19" s="4">
        <v>100</v>
      </c>
      <c r="S19" s="4"/>
      <c r="T19" s="69">
        <f>SUM(N19*0.7+Q19*0.2+R19*0.1)</f>
        <v>93</v>
      </c>
      <c r="U19" s="100">
        <f t="shared" si="3"/>
        <v>96.5</v>
      </c>
    </row>
    <row r="20" spans="1:21">
      <c r="A20" s="80" t="s">
        <v>87</v>
      </c>
      <c r="B20" s="5">
        <v>100</v>
      </c>
      <c r="C20" s="6">
        <v>100</v>
      </c>
      <c r="D20" s="6">
        <v>100</v>
      </c>
      <c r="E20" s="8">
        <f>AVERAGE(B20:C20:D20)</f>
        <v>100</v>
      </c>
      <c r="F20" s="107">
        <v>98</v>
      </c>
      <c r="G20" s="6">
        <v>100</v>
      </c>
      <c r="H20" s="8">
        <f t="shared" si="0"/>
        <v>99</v>
      </c>
      <c r="I20" s="4">
        <v>100</v>
      </c>
      <c r="J20" s="69">
        <f t="shared" si="1"/>
        <v>99.8</v>
      </c>
      <c r="K20" s="6">
        <v>100</v>
      </c>
      <c r="L20" s="6">
        <v>80</v>
      </c>
      <c r="M20" s="6">
        <v>90</v>
      </c>
      <c r="N20" s="8">
        <f>AVERAGE(K20:L20:M20)</f>
        <v>90</v>
      </c>
      <c r="O20" s="107">
        <v>100</v>
      </c>
      <c r="P20" s="6">
        <v>95</v>
      </c>
      <c r="Q20" s="8">
        <f t="shared" si="2"/>
        <v>97.5</v>
      </c>
      <c r="R20" s="4">
        <v>100</v>
      </c>
      <c r="S20" s="4"/>
      <c r="T20" s="69">
        <f>SUM(N20*0.7+Q20*0.2+R20*0.1)</f>
        <v>92.5</v>
      </c>
      <c r="U20" s="100">
        <f t="shared" si="3"/>
        <v>96.15</v>
      </c>
    </row>
    <row r="21" spans="1:21">
      <c r="A21" s="80" t="s">
        <v>78</v>
      </c>
      <c r="B21" s="5">
        <v>100</v>
      </c>
      <c r="C21" s="6">
        <v>100</v>
      </c>
      <c r="D21" s="6">
        <v>90</v>
      </c>
      <c r="E21" s="8">
        <f>AVERAGE(B21:C21:D21)</f>
        <v>96.666666666666671</v>
      </c>
      <c r="F21" s="107">
        <v>100</v>
      </c>
      <c r="G21" s="6">
        <v>90</v>
      </c>
      <c r="H21" s="8">
        <f t="shared" si="0"/>
        <v>95</v>
      </c>
      <c r="I21" s="4">
        <v>100</v>
      </c>
      <c r="J21" s="69">
        <f t="shared" si="1"/>
        <v>96.666666666666671</v>
      </c>
      <c r="K21" s="6">
        <v>90</v>
      </c>
      <c r="L21" s="6">
        <v>90</v>
      </c>
      <c r="M21" s="6">
        <v>100</v>
      </c>
      <c r="N21" s="8">
        <f>AVERAGE(K21:L21:M21)</f>
        <v>93.333333333333329</v>
      </c>
      <c r="O21" s="107">
        <v>95</v>
      </c>
      <c r="P21" s="6">
        <v>100</v>
      </c>
      <c r="Q21" s="8">
        <f t="shared" si="2"/>
        <v>97.5</v>
      </c>
      <c r="R21" s="4">
        <v>100</v>
      </c>
      <c r="S21" s="4"/>
      <c r="T21" s="69">
        <f>SUM(N21*0.7+Q21*0.2+R21*0.1)</f>
        <v>94.833333333333329</v>
      </c>
      <c r="U21" s="100">
        <f t="shared" si="3"/>
        <v>95.75</v>
      </c>
    </row>
    <row r="22" spans="1:21">
      <c r="A22" s="99" t="s">
        <v>91</v>
      </c>
      <c r="B22" s="5">
        <v>100</v>
      </c>
      <c r="C22" s="6">
        <v>80</v>
      </c>
      <c r="D22" s="6">
        <v>100</v>
      </c>
      <c r="E22" s="8">
        <f>AVERAGE(B22:C22:D22)</f>
        <v>93.333333333333329</v>
      </c>
      <c r="F22" s="5">
        <v>99</v>
      </c>
      <c r="G22" s="6">
        <v>100</v>
      </c>
      <c r="H22" s="8">
        <f t="shared" si="0"/>
        <v>99.5</v>
      </c>
      <c r="I22" s="4">
        <v>100</v>
      </c>
      <c r="J22" s="69">
        <f t="shared" si="1"/>
        <v>95.233333333333334</v>
      </c>
      <c r="K22" s="6">
        <v>90</v>
      </c>
      <c r="L22" s="6">
        <v>100</v>
      </c>
      <c r="M22" s="6">
        <v>90</v>
      </c>
      <c r="N22" s="8">
        <f>AVERAGE(K22:L22:M22)</f>
        <v>93.333333333333329</v>
      </c>
      <c r="O22" s="5">
        <v>100</v>
      </c>
      <c r="P22" s="6">
        <v>100</v>
      </c>
      <c r="Q22" s="8">
        <f t="shared" si="2"/>
        <v>100</v>
      </c>
      <c r="R22" s="4">
        <v>100</v>
      </c>
      <c r="S22" s="4"/>
      <c r="T22" s="69">
        <f>SUM(N22*0.7+Q22*0.2+R22*0.1)</f>
        <v>95.333333333333329</v>
      </c>
      <c r="U22" s="100">
        <f t="shared" si="3"/>
        <v>95.283333333333331</v>
      </c>
    </row>
    <row r="23" spans="1:21">
      <c r="A23" s="80" t="s">
        <v>85</v>
      </c>
      <c r="B23" s="5">
        <v>100</v>
      </c>
      <c r="C23" s="6">
        <v>50</v>
      </c>
      <c r="D23" s="6">
        <v>100</v>
      </c>
      <c r="E23" s="8">
        <f>AVERAGE(B23:C23:D23)</f>
        <v>83.333333333333329</v>
      </c>
      <c r="F23" s="107">
        <v>100</v>
      </c>
      <c r="G23" s="6">
        <v>100</v>
      </c>
      <c r="H23" s="8">
        <f t="shared" si="0"/>
        <v>100</v>
      </c>
      <c r="I23" s="4">
        <v>100</v>
      </c>
      <c r="J23" s="69">
        <f t="shared" si="1"/>
        <v>88.333333333333329</v>
      </c>
      <c r="K23" s="6">
        <v>100</v>
      </c>
      <c r="L23" s="6">
        <v>100</v>
      </c>
      <c r="M23" s="6">
        <v>100</v>
      </c>
      <c r="N23" s="8">
        <f>AVERAGE(K23:L23:M23)</f>
        <v>100</v>
      </c>
      <c r="O23" s="107">
        <v>100</v>
      </c>
      <c r="P23" s="6">
        <v>100</v>
      </c>
      <c r="Q23" s="8">
        <f t="shared" si="2"/>
        <v>100</v>
      </c>
      <c r="R23" s="4">
        <v>100</v>
      </c>
      <c r="S23" s="4"/>
      <c r="T23" s="69">
        <f>SUM(N23*0.7+Q23*0.2+R23*0.1)</f>
        <v>100</v>
      </c>
      <c r="U23" s="100">
        <f t="shared" si="3"/>
        <v>94.166666666666657</v>
      </c>
    </row>
    <row r="24" spans="1:21">
      <c r="A24" s="80" t="s">
        <v>83</v>
      </c>
      <c r="B24" s="5">
        <v>100</v>
      </c>
      <c r="C24" s="6">
        <v>100</v>
      </c>
      <c r="D24" s="6">
        <v>90</v>
      </c>
      <c r="E24" s="8">
        <f>AVERAGE(B24:C24:D24)</f>
        <v>96.666666666666671</v>
      </c>
      <c r="F24" s="107">
        <v>90</v>
      </c>
      <c r="G24" s="6">
        <v>100</v>
      </c>
      <c r="H24" s="8">
        <f t="shared" si="0"/>
        <v>95</v>
      </c>
      <c r="I24" s="4">
        <v>100</v>
      </c>
      <c r="J24" s="69">
        <f t="shared" si="1"/>
        <v>96.666666666666671</v>
      </c>
      <c r="K24" s="6">
        <v>100</v>
      </c>
      <c r="L24" s="6">
        <v>70</v>
      </c>
      <c r="M24" s="6">
        <v>80</v>
      </c>
      <c r="N24" s="8">
        <f>AVERAGE(K24:L24:M24)</f>
        <v>83.333333333333329</v>
      </c>
      <c r="O24" s="107">
        <v>95</v>
      </c>
      <c r="P24" s="6">
        <v>95</v>
      </c>
      <c r="Q24" s="8">
        <f t="shared" si="2"/>
        <v>95</v>
      </c>
      <c r="R24" s="4">
        <v>100</v>
      </c>
      <c r="S24" s="4">
        <v>4</v>
      </c>
      <c r="T24" s="69">
        <f>SUM(N24*0.7+Q24*0.2+R24*0.1)+4</f>
        <v>91.333333333333329</v>
      </c>
      <c r="U24" s="100">
        <f t="shared" si="3"/>
        <v>94</v>
      </c>
    </row>
    <row r="25" spans="1:21">
      <c r="A25" s="99" t="s">
        <v>93</v>
      </c>
      <c r="B25" s="5">
        <v>100</v>
      </c>
      <c r="C25" s="6">
        <v>90</v>
      </c>
      <c r="D25" s="6">
        <v>90</v>
      </c>
      <c r="E25" s="8">
        <f>AVERAGE(B25:C25:D25)</f>
        <v>93.333333333333329</v>
      </c>
      <c r="F25" s="5">
        <v>100</v>
      </c>
      <c r="G25" s="6">
        <v>100</v>
      </c>
      <c r="H25" s="8">
        <f t="shared" si="0"/>
        <v>100</v>
      </c>
      <c r="I25" s="4">
        <v>100</v>
      </c>
      <c r="J25" s="69">
        <f t="shared" si="1"/>
        <v>95.333333333333329</v>
      </c>
      <c r="K25" s="6">
        <v>100</v>
      </c>
      <c r="L25" s="6">
        <v>90</v>
      </c>
      <c r="M25" s="6">
        <v>80</v>
      </c>
      <c r="N25" s="8">
        <f>AVERAGE(K25:L25:M25)</f>
        <v>90</v>
      </c>
      <c r="O25" s="5">
        <v>80</v>
      </c>
      <c r="P25" s="6">
        <v>95</v>
      </c>
      <c r="Q25" s="8">
        <f t="shared" si="2"/>
        <v>87.5</v>
      </c>
      <c r="R25" s="4">
        <v>100</v>
      </c>
      <c r="S25" s="4"/>
      <c r="T25" s="69">
        <f t="shared" ref="T25:T31" si="5">SUM(N25*0.7+Q25*0.2+R25*0.1)</f>
        <v>90.5</v>
      </c>
      <c r="U25" s="100">
        <f t="shared" si="3"/>
        <v>92.916666666666657</v>
      </c>
    </row>
    <row r="26" spans="1:21">
      <c r="A26" s="80" t="s">
        <v>88</v>
      </c>
      <c r="B26" s="5">
        <v>50</v>
      </c>
      <c r="C26" s="6">
        <v>90</v>
      </c>
      <c r="D26" s="6">
        <v>100</v>
      </c>
      <c r="E26" s="8">
        <f>AVERAGE(B26:C26:D26)</f>
        <v>80</v>
      </c>
      <c r="F26" s="107">
        <v>95</v>
      </c>
      <c r="G26" s="6">
        <v>100</v>
      </c>
      <c r="H26" s="8">
        <f t="shared" si="0"/>
        <v>97.5</v>
      </c>
      <c r="I26" s="4">
        <v>100</v>
      </c>
      <c r="J26" s="69">
        <f t="shared" si="1"/>
        <v>85.5</v>
      </c>
      <c r="K26" s="6">
        <v>100</v>
      </c>
      <c r="L26" s="6">
        <v>100</v>
      </c>
      <c r="M26" s="6">
        <v>100</v>
      </c>
      <c r="N26" s="8">
        <f>AVERAGE(K26:L26:M26)</f>
        <v>100</v>
      </c>
      <c r="O26" s="107">
        <v>100</v>
      </c>
      <c r="P26" s="6">
        <v>100</v>
      </c>
      <c r="Q26" s="8">
        <f t="shared" si="2"/>
        <v>100</v>
      </c>
      <c r="R26" s="4">
        <v>100</v>
      </c>
      <c r="S26" s="4"/>
      <c r="T26" s="69">
        <f t="shared" si="5"/>
        <v>100</v>
      </c>
      <c r="U26" s="100">
        <f t="shared" si="3"/>
        <v>92.75</v>
      </c>
    </row>
    <row r="27" spans="1:21">
      <c r="A27" s="80" t="s">
        <v>70</v>
      </c>
      <c r="B27" s="5">
        <v>100</v>
      </c>
      <c r="C27" s="6">
        <v>70</v>
      </c>
      <c r="D27" s="6">
        <v>100</v>
      </c>
      <c r="E27" s="8">
        <f>AVERAGE(B27:C27:D27)</f>
        <v>90</v>
      </c>
      <c r="F27" s="107">
        <v>100</v>
      </c>
      <c r="G27" s="6">
        <v>100</v>
      </c>
      <c r="H27" s="8">
        <f t="shared" si="0"/>
        <v>100</v>
      </c>
      <c r="I27" s="4">
        <v>100</v>
      </c>
      <c r="J27" s="69">
        <f t="shared" si="1"/>
        <v>93</v>
      </c>
      <c r="K27" s="6">
        <v>80</v>
      </c>
      <c r="L27" s="6">
        <v>90</v>
      </c>
      <c r="M27" s="6">
        <v>90</v>
      </c>
      <c r="N27" s="8">
        <f>AVERAGE(K27:L27:M27)</f>
        <v>86.666666666666671</v>
      </c>
      <c r="O27" s="107">
        <v>85</v>
      </c>
      <c r="P27" s="6">
        <v>95</v>
      </c>
      <c r="Q27" s="8">
        <f t="shared" si="2"/>
        <v>90</v>
      </c>
      <c r="R27" s="4">
        <v>100</v>
      </c>
      <c r="S27" s="4"/>
      <c r="T27" s="69">
        <f t="shared" si="5"/>
        <v>88.666666666666657</v>
      </c>
      <c r="U27" s="100">
        <f t="shared" si="3"/>
        <v>90.833333333333329</v>
      </c>
    </row>
    <row r="28" spans="1:21">
      <c r="A28" s="99" t="s">
        <v>90</v>
      </c>
      <c r="B28" s="5">
        <v>90</v>
      </c>
      <c r="C28" s="6">
        <v>50</v>
      </c>
      <c r="D28" s="6">
        <v>80</v>
      </c>
      <c r="E28" s="8">
        <f>AVERAGE(B28:C28:D28)</f>
        <v>73.333333333333329</v>
      </c>
      <c r="F28" s="5">
        <v>100</v>
      </c>
      <c r="G28" s="6">
        <v>90</v>
      </c>
      <c r="H28" s="8">
        <f t="shared" si="0"/>
        <v>95</v>
      </c>
      <c r="I28" s="4">
        <v>100</v>
      </c>
      <c r="J28" s="69">
        <f t="shared" si="1"/>
        <v>80.333333333333329</v>
      </c>
      <c r="K28" s="6">
        <v>90</v>
      </c>
      <c r="L28" s="6">
        <v>100</v>
      </c>
      <c r="M28" s="6">
        <v>90</v>
      </c>
      <c r="N28" s="8">
        <f>AVERAGE(K28:L28:M28)</f>
        <v>93.333333333333329</v>
      </c>
      <c r="O28" s="5">
        <v>100</v>
      </c>
      <c r="P28" s="6">
        <v>95</v>
      </c>
      <c r="Q28" s="8">
        <f t="shared" si="2"/>
        <v>97.5</v>
      </c>
      <c r="R28" s="4">
        <v>100</v>
      </c>
      <c r="S28" s="4"/>
      <c r="T28" s="69">
        <f t="shared" si="5"/>
        <v>94.833333333333329</v>
      </c>
      <c r="U28" s="100">
        <f t="shared" si="3"/>
        <v>87.583333333333329</v>
      </c>
    </row>
    <row r="29" spans="1:21">
      <c r="A29" s="80" t="s">
        <v>72</v>
      </c>
      <c r="B29" s="6">
        <v>100</v>
      </c>
      <c r="C29" s="6">
        <v>80</v>
      </c>
      <c r="D29" s="6">
        <v>80</v>
      </c>
      <c r="E29" s="8">
        <f>AVERAGE(B29:C29:D29)</f>
        <v>86.666666666666671</v>
      </c>
      <c r="F29" s="108">
        <v>100</v>
      </c>
      <c r="G29" s="6">
        <v>90</v>
      </c>
      <c r="H29" s="8">
        <f t="shared" si="0"/>
        <v>95</v>
      </c>
      <c r="I29" s="4">
        <v>100</v>
      </c>
      <c r="J29" s="69">
        <f t="shared" si="1"/>
        <v>89.666666666666657</v>
      </c>
      <c r="K29" s="6">
        <v>90</v>
      </c>
      <c r="L29" s="6">
        <v>50</v>
      </c>
      <c r="M29" s="6">
        <v>90</v>
      </c>
      <c r="N29" s="8">
        <f>AVERAGE(K29:L29:M29)</f>
        <v>76.666666666666671</v>
      </c>
      <c r="O29" s="108">
        <v>95</v>
      </c>
      <c r="P29" s="6">
        <v>95</v>
      </c>
      <c r="Q29" s="8">
        <f t="shared" si="2"/>
        <v>95</v>
      </c>
      <c r="R29" s="4">
        <v>100</v>
      </c>
      <c r="S29" s="4"/>
      <c r="T29" s="69">
        <f t="shared" si="5"/>
        <v>82.666666666666657</v>
      </c>
      <c r="U29" s="100">
        <f t="shared" si="3"/>
        <v>86.166666666666657</v>
      </c>
    </row>
    <row r="30" spans="1:21">
      <c r="A30" s="80" t="s">
        <v>84</v>
      </c>
      <c r="B30" s="6">
        <v>100</v>
      </c>
      <c r="C30" s="6">
        <v>80</v>
      </c>
      <c r="D30" s="6">
        <v>100</v>
      </c>
      <c r="E30" s="8">
        <f>AVERAGE(B30:C30:D30)</f>
        <v>93.333333333333329</v>
      </c>
      <c r="F30" s="108">
        <v>100</v>
      </c>
      <c r="G30" s="6">
        <v>80</v>
      </c>
      <c r="H30" s="8">
        <f t="shared" si="0"/>
        <v>90</v>
      </c>
      <c r="I30" s="4">
        <v>100</v>
      </c>
      <c r="J30" s="69">
        <f t="shared" si="1"/>
        <v>93.333333333333329</v>
      </c>
      <c r="K30" s="6">
        <v>100</v>
      </c>
      <c r="L30" s="6">
        <v>50</v>
      </c>
      <c r="M30" s="6">
        <v>50</v>
      </c>
      <c r="N30" s="8">
        <f>AVERAGE(K30:L30:M30)</f>
        <v>66.666666666666671</v>
      </c>
      <c r="O30" s="108">
        <v>100</v>
      </c>
      <c r="P30" s="6">
        <v>100</v>
      </c>
      <c r="Q30" s="8">
        <f t="shared" si="2"/>
        <v>100</v>
      </c>
      <c r="R30" s="4">
        <v>100</v>
      </c>
      <c r="S30" s="4"/>
      <c r="T30" s="69">
        <f t="shared" si="5"/>
        <v>76.666666666666657</v>
      </c>
      <c r="U30" s="100">
        <f t="shared" si="3"/>
        <v>85</v>
      </c>
    </row>
    <row r="31" spans="1:21">
      <c r="A31" s="80" t="s">
        <v>73</v>
      </c>
      <c r="B31" s="6">
        <v>100</v>
      </c>
      <c r="C31" s="6">
        <v>50</v>
      </c>
      <c r="D31" s="6">
        <v>90</v>
      </c>
      <c r="E31" s="8">
        <f>AVERAGE(B31:C31:D31)</f>
        <v>80</v>
      </c>
      <c r="F31" s="108">
        <v>100</v>
      </c>
      <c r="G31" s="6">
        <v>90</v>
      </c>
      <c r="H31" s="8">
        <f t="shared" si="0"/>
        <v>95</v>
      </c>
      <c r="I31" s="4">
        <v>100</v>
      </c>
      <c r="J31" s="69">
        <f t="shared" si="1"/>
        <v>85</v>
      </c>
      <c r="K31" s="6">
        <v>50</v>
      </c>
      <c r="L31" s="6">
        <v>70</v>
      </c>
      <c r="M31" s="6">
        <v>90</v>
      </c>
      <c r="N31" s="8">
        <f>AVERAGE(K31:L31:M31)</f>
        <v>70</v>
      </c>
      <c r="O31" s="108">
        <v>90</v>
      </c>
      <c r="P31" s="6">
        <v>100</v>
      </c>
      <c r="Q31" s="8">
        <f t="shared" si="2"/>
        <v>95</v>
      </c>
      <c r="R31" s="4">
        <v>100</v>
      </c>
      <c r="S31" s="4"/>
      <c r="T31" s="69">
        <f t="shared" si="5"/>
        <v>78</v>
      </c>
      <c r="U31" s="100">
        <f t="shared" si="3"/>
        <v>81.5</v>
      </c>
    </row>
    <row r="32" spans="1:21">
      <c r="A32" s="109"/>
      <c r="B32" s="109"/>
      <c r="C32" s="109"/>
      <c r="D32" s="109"/>
      <c r="E32" s="110"/>
      <c r="F32" s="109"/>
      <c r="G32" s="109"/>
      <c r="H32" s="110"/>
      <c r="I32" s="109"/>
      <c r="K32" s="111"/>
      <c r="L32" s="109"/>
      <c r="M32" s="109"/>
      <c r="N32" s="109"/>
      <c r="O32" s="109"/>
      <c r="P32" s="109"/>
      <c r="Q32" s="109"/>
      <c r="R32" s="109"/>
      <c r="S32" s="109"/>
      <c r="U32" s="109"/>
    </row>
  </sheetData>
  <sortState xmlns:xlrd2="http://schemas.microsoft.com/office/spreadsheetml/2017/richdata2" ref="A4:U31">
    <sortCondition descending="1" ref="U4:U31"/>
  </sortState>
  <mergeCells count="12">
    <mergeCell ref="U1:U3"/>
    <mergeCell ref="O2:Q2"/>
    <mergeCell ref="R2:R3"/>
    <mergeCell ref="J2:J3"/>
    <mergeCell ref="F2:H2"/>
    <mergeCell ref="I2:I3"/>
    <mergeCell ref="B1:J1"/>
    <mergeCell ref="K1:T1"/>
    <mergeCell ref="T2:T3"/>
    <mergeCell ref="S2:S3"/>
    <mergeCell ref="B2:E2"/>
    <mergeCell ref="K2:N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25431-6B39-43C1-BDBB-3E49874E5B31}">
  <dimension ref="A1:M81"/>
  <sheetViews>
    <sheetView topLeftCell="A16" zoomScaleNormal="100" workbookViewId="0">
      <selection activeCell="D10" sqref="D10"/>
    </sheetView>
  </sheetViews>
  <sheetFormatPr defaultColWidth="10" defaultRowHeight="14"/>
  <cols>
    <col min="1" max="1" width="10.33203125" style="146" bestFit="1" customWidth="1"/>
    <col min="2" max="5" width="15.1640625" style="50" bestFit="1" customWidth="1"/>
    <col min="6" max="6" width="9.83203125" style="116" bestFit="1" customWidth="1"/>
    <col min="7" max="11" width="10" style="44"/>
    <col min="12" max="13" width="10" style="37"/>
    <col min="14" max="16384" width="10" style="44"/>
  </cols>
  <sheetData>
    <row r="1" spans="1:13">
      <c r="B1" s="167" t="s">
        <v>208</v>
      </c>
      <c r="C1" s="167"/>
      <c r="D1" s="167"/>
      <c r="E1" s="167"/>
      <c r="F1" s="167"/>
      <c r="G1" s="168" t="s">
        <v>116</v>
      </c>
      <c r="H1" s="168"/>
      <c r="I1" s="168"/>
      <c r="J1" s="168"/>
      <c r="K1" s="168"/>
      <c r="L1" s="168"/>
      <c r="M1" s="38"/>
    </row>
    <row r="2" spans="1:13">
      <c r="A2" s="147" t="s">
        <v>207</v>
      </c>
      <c r="B2" s="48" t="s">
        <v>206</v>
      </c>
      <c r="C2" s="48" t="s">
        <v>205</v>
      </c>
      <c r="D2" s="48" t="s">
        <v>204</v>
      </c>
      <c r="E2" s="48" t="s">
        <v>203</v>
      </c>
      <c r="F2" s="49" t="s">
        <v>202</v>
      </c>
      <c r="G2" s="36" t="s">
        <v>201</v>
      </c>
      <c r="H2" s="36" t="s">
        <v>200</v>
      </c>
      <c r="I2" s="36" t="s">
        <v>199</v>
      </c>
      <c r="J2" s="36" t="s">
        <v>198</v>
      </c>
      <c r="K2" s="36" t="s">
        <v>197</v>
      </c>
      <c r="L2" s="38" t="s">
        <v>108</v>
      </c>
      <c r="M2" s="38" t="s">
        <v>196</v>
      </c>
    </row>
    <row r="3" spans="1:13">
      <c r="A3" s="148" t="s">
        <v>387</v>
      </c>
      <c r="B3" s="53">
        <v>100</v>
      </c>
      <c r="C3" s="53">
        <v>100</v>
      </c>
      <c r="D3" s="53">
        <v>100</v>
      </c>
      <c r="E3" s="53">
        <v>100</v>
      </c>
      <c r="F3" s="54">
        <f t="shared" ref="F3:F34" si="0">((B3+C3)/2*0.7)+((D3+E3)/2*0.2)+10</f>
        <v>100</v>
      </c>
      <c r="G3" s="41">
        <f>VLOOKUP(A:A,[1]Sheet1!$A:$B,2,FALSE)</f>
        <v>100</v>
      </c>
      <c r="H3" s="41">
        <f>VLOOKUP(A:A,[1]Sheet1!$A:$D,4,FALSE)</f>
        <v>100</v>
      </c>
      <c r="I3" s="41">
        <f>VLOOKUP(A:A,[1]Sheet1!$A:$F,6,FALSE)</f>
        <v>100</v>
      </c>
      <c r="J3" s="41">
        <f>VLOOKUP(A:A,[1]Sheet1!$A:$H,8,FALSE)</f>
        <v>100</v>
      </c>
      <c r="K3" s="41">
        <f>VLOOKUP(A:A,[1]Sheet1!$A:$J,10,FALSE)</f>
        <v>100</v>
      </c>
      <c r="L3" s="45">
        <f t="shared" ref="L3:L34" si="1">((G3+H3+I3)/3*0.7+(J3+K3)/2*0.2)+10</f>
        <v>100</v>
      </c>
      <c r="M3" s="45">
        <f>AVERAGE(F3,L3)+4</f>
        <v>104</v>
      </c>
    </row>
    <row r="4" spans="1:13">
      <c r="A4" s="148" t="s">
        <v>195</v>
      </c>
      <c r="B4" s="53">
        <v>100</v>
      </c>
      <c r="C4" s="53">
        <v>100</v>
      </c>
      <c r="D4" s="53">
        <v>100</v>
      </c>
      <c r="E4" s="53">
        <v>100</v>
      </c>
      <c r="F4" s="54">
        <f t="shared" si="0"/>
        <v>100</v>
      </c>
      <c r="G4" s="41">
        <f>VLOOKUP(A:A,[1]Sheet1!$A:$B,2,FALSE)</f>
        <v>100</v>
      </c>
      <c r="H4" s="41">
        <f>VLOOKUP(A:A,[1]Sheet1!$A:$D,4,FALSE)</f>
        <v>100</v>
      </c>
      <c r="I4" s="41">
        <f>VLOOKUP(A:A,[1]Sheet1!$A:$F,6,FALSE)</f>
        <v>100</v>
      </c>
      <c r="J4" s="41">
        <f>VLOOKUP(A:A,[1]Sheet1!$A:$H,8,FALSE)</f>
        <v>100</v>
      </c>
      <c r="K4" s="41">
        <f>VLOOKUP(A:A,[1]Sheet1!$A:$J,10,FALSE)</f>
        <v>100</v>
      </c>
      <c r="L4" s="45">
        <f t="shared" si="1"/>
        <v>100</v>
      </c>
      <c r="M4" s="45">
        <f t="shared" ref="M4:M35" si="2">AVERAGE(F4,L4)</f>
        <v>100</v>
      </c>
    </row>
    <row r="5" spans="1:13">
      <c r="A5" s="148" t="s">
        <v>194</v>
      </c>
      <c r="B5" s="53">
        <v>100</v>
      </c>
      <c r="C5" s="53">
        <v>100</v>
      </c>
      <c r="D5" s="53">
        <v>100</v>
      </c>
      <c r="E5" s="53">
        <v>100</v>
      </c>
      <c r="F5" s="54">
        <f t="shared" si="0"/>
        <v>100</v>
      </c>
      <c r="G5" s="41">
        <f>VLOOKUP(A:A,[1]Sheet1!$A:$B,2,FALSE)</f>
        <v>100</v>
      </c>
      <c r="H5" s="41">
        <f>VLOOKUP(A:A,[1]Sheet1!$A:$D,4,FALSE)</f>
        <v>100</v>
      </c>
      <c r="I5" s="41">
        <f>VLOOKUP(A:A,[1]Sheet1!$A:$F,6,FALSE)</f>
        <v>100</v>
      </c>
      <c r="J5" s="41">
        <f>VLOOKUP(A:A,[1]Sheet1!$A:$H,8,FALSE)</f>
        <v>100</v>
      </c>
      <c r="K5" s="41">
        <f>VLOOKUP(A:A,[1]Sheet1!$A:$J,10,FALSE)</f>
        <v>100</v>
      </c>
      <c r="L5" s="45">
        <f t="shared" si="1"/>
        <v>100</v>
      </c>
      <c r="M5" s="45">
        <f t="shared" si="2"/>
        <v>100</v>
      </c>
    </row>
    <row r="6" spans="1:13">
      <c r="A6" s="148" t="s">
        <v>193</v>
      </c>
      <c r="B6" s="112">
        <v>100</v>
      </c>
      <c r="C6" s="112">
        <v>100</v>
      </c>
      <c r="D6" s="112">
        <v>96</v>
      </c>
      <c r="E6" s="112">
        <v>100</v>
      </c>
      <c r="F6" s="113">
        <f t="shared" si="0"/>
        <v>99.6</v>
      </c>
      <c r="G6" s="42">
        <f>VLOOKUP(A:A,[1]Sheet1!$A:$B,2,FALSE)</f>
        <v>100</v>
      </c>
      <c r="H6" s="42">
        <f>VLOOKUP(A:A,[1]Sheet1!$A:$D,4,FALSE)</f>
        <v>100</v>
      </c>
      <c r="I6" s="42">
        <f>VLOOKUP(A:A,[1]Sheet1!$A:$F,6,FALSE)</f>
        <v>100</v>
      </c>
      <c r="J6" s="42">
        <f>VLOOKUP(A:A,[1]Sheet1!$A:$H,8,FALSE)</f>
        <v>100</v>
      </c>
      <c r="K6" s="42">
        <f>VLOOKUP(A:A,[1]Sheet1!$A:$J,10,FALSE)</f>
        <v>100</v>
      </c>
      <c r="L6" s="46">
        <f t="shared" si="1"/>
        <v>100</v>
      </c>
      <c r="M6" s="46">
        <f t="shared" si="2"/>
        <v>99.8</v>
      </c>
    </row>
    <row r="7" spans="1:13">
      <c r="A7" s="148" t="s">
        <v>192</v>
      </c>
      <c r="B7" s="112">
        <v>100</v>
      </c>
      <c r="C7" s="112">
        <v>100</v>
      </c>
      <c r="D7" s="112">
        <v>95</v>
      </c>
      <c r="E7" s="112">
        <v>100</v>
      </c>
      <c r="F7" s="113">
        <f t="shared" si="0"/>
        <v>99.5</v>
      </c>
      <c r="G7" s="42">
        <f>VLOOKUP(A:A,[1]Sheet1!$A:$B,2,FALSE)</f>
        <v>100</v>
      </c>
      <c r="H7" s="42">
        <f>VLOOKUP(A:A,[1]Sheet1!$A:$D,4,FALSE)</f>
        <v>100</v>
      </c>
      <c r="I7" s="42">
        <f>VLOOKUP(A:A,[1]Sheet1!$A:$F,6,FALSE)</f>
        <v>100</v>
      </c>
      <c r="J7" s="42">
        <f>VLOOKUP(A:A,[1]Sheet1!$A:$H,8,FALSE)</f>
        <v>100</v>
      </c>
      <c r="K7" s="42">
        <f>VLOOKUP(A:A,[1]Sheet1!$A:$J,10,FALSE)</f>
        <v>100</v>
      </c>
      <c r="L7" s="46">
        <f t="shared" si="1"/>
        <v>100</v>
      </c>
      <c r="M7" s="46">
        <f t="shared" si="2"/>
        <v>99.75</v>
      </c>
    </row>
    <row r="8" spans="1:13">
      <c r="A8" s="148" t="s">
        <v>191</v>
      </c>
      <c r="B8" s="112">
        <v>100</v>
      </c>
      <c r="C8" s="112">
        <v>100</v>
      </c>
      <c r="D8" s="112">
        <v>95</v>
      </c>
      <c r="E8" s="112">
        <v>100</v>
      </c>
      <c r="F8" s="113">
        <f t="shared" si="0"/>
        <v>99.5</v>
      </c>
      <c r="G8" s="42">
        <f>VLOOKUP(A:A,[1]Sheet1!$A:$B,2,FALSE)</f>
        <v>100</v>
      </c>
      <c r="H8" s="42">
        <f>VLOOKUP(A:A,[1]Sheet1!$A:$D,4,FALSE)</f>
        <v>100</v>
      </c>
      <c r="I8" s="42">
        <f>VLOOKUP(A:A,[1]Sheet1!$A:$F,6,FALSE)</f>
        <v>100</v>
      </c>
      <c r="J8" s="42">
        <f>VLOOKUP(A:A,[1]Sheet1!$A:$H,8,FALSE)</f>
        <v>100</v>
      </c>
      <c r="K8" s="42">
        <f>VLOOKUP(A:A,[1]Sheet1!$A:$J,10,FALSE)</f>
        <v>100</v>
      </c>
      <c r="L8" s="46">
        <f t="shared" si="1"/>
        <v>100</v>
      </c>
      <c r="M8" s="46">
        <f t="shared" si="2"/>
        <v>99.75</v>
      </c>
    </row>
    <row r="9" spans="1:13">
      <c r="A9" s="148" t="s">
        <v>190</v>
      </c>
      <c r="B9" s="112">
        <v>100</v>
      </c>
      <c r="C9" s="112">
        <v>100</v>
      </c>
      <c r="D9" s="112">
        <v>100</v>
      </c>
      <c r="E9" s="112">
        <v>94</v>
      </c>
      <c r="F9" s="113">
        <f t="shared" si="0"/>
        <v>99.4</v>
      </c>
      <c r="G9" s="42">
        <f>VLOOKUP(A:A,[1]Sheet1!$A:$B,2,FALSE)</f>
        <v>100</v>
      </c>
      <c r="H9" s="42">
        <f>VLOOKUP(A:A,[1]Sheet1!$A:$D,4,FALSE)</f>
        <v>100</v>
      </c>
      <c r="I9" s="42">
        <f>VLOOKUP(A:A,[1]Sheet1!$A:$F,6,FALSE)</f>
        <v>100</v>
      </c>
      <c r="J9" s="42">
        <f>VLOOKUP(A:A,[1]Sheet1!$A:$H,8,FALSE)</f>
        <v>100</v>
      </c>
      <c r="K9" s="42">
        <f>VLOOKUP(A:A,[1]Sheet1!$A:$J,10,FALSE)</f>
        <v>100</v>
      </c>
      <c r="L9" s="46">
        <f t="shared" si="1"/>
        <v>100</v>
      </c>
      <c r="M9" s="46">
        <f t="shared" si="2"/>
        <v>99.7</v>
      </c>
    </row>
    <row r="10" spans="1:13">
      <c r="A10" s="148" t="s">
        <v>189</v>
      </c>
      <c r="B10" s="112">
        <v>100</v>
      </c>
      <c r="C10" s="112">
        <v>100</v>
      </c>
      <c r="D10" s="112">
        <v>93</v>
      </c>
      <c r="E10" s="112">
        <v>100</v>
      </c>
      <c r="F10" s="113">
        <f t="shared" si="0"/>
        <v>99.3</v>
      </c>
      <c r="G10" s="42">
        <f>VLOOKUP(A:A,[1]Sheet1!$A:$B,2,FALSE)</f>
        <v>100</v>
      </c>
      <c r="H10" s="42">
        <f>VLOOKUP(A:A,[1]Sheet1!$A:$D,4,FALSE)</f>
        <v>100</v>
      </c>
      <c r="I10" s="42">
        <f>VLOOKUP(A:A,[1]Sheet1!$A:$F,6,FALSE)</f>
        <v>100</v>
      </c>
      <c r="J10" s="42">
        <f>VLOOKUP(A:A,[1]Sheet1!$A:$H,8,FALSE)</f>
        <v>100</v>
      </c>
      <c r="K10" s="42">
        <f>VLOOKUP(A:A,[1]Sheet1!$A:$J,10,FALSE)</f>
        <v>100</v>
      </c>
      <c r="L10" s="46">
        <f t="shared" si="1"/>
        <v>100</v>
      </c>
      <c r="M10" s="46">
        <f t="shared" si="2"/>
        <v>99.65</v>
      </c>
    </row>
    <row r="11" spans="1:13">
      <c r="A11" s="148" t="s">
        <v>188</v>
      </c>
      <c r="B11" s="112">
        <v>100</v>
      </c>
      <c r="C11" s="112">
        <v>100</v>
      </c>
      <c r="D11" s="112">
        <v>93</v>
      </c>
      <c r="E11" s="112">
        <v>100</v>
      </c>
      <c r="F11" s="113">
        <f t="shared" si="0"/>
        <v>99.3</v>
      </c>
      <c r="G11" s="42">
        <f>VLOOKUP(A:A,[1]Sheet1!$A:$B,2,FALSE)</f>
        <v>100</v>
      </c>
      <c r="H11" s="42">
        <f>VLOOKUP(A:A,[1]Sheet1!$A:$D,4,FALSE)</f>
        <v>100</v>
      </c>
      <c r="I11" s="42">
        <f>VLOOKUP(A:A,[1]Sheet1!$A:$F,6,FALSE)</f>
        <v>100</v>
      </c>
      <c r="J11" s="42">
        <f>VLOOKUP(A:A,[1]Sheet1!$A:$H,8,FALSE)</f>
        <v>100</v>
      </c>
      <c r="K11" s="42">
        <f>VLOOKUP(A:A,[1]Sheet1!$A:$J,10,FALSE)</f>
        <v>100</v>
      </c>
      <c r="L11" s="46">
        <f t="shared" si="1"/>
        <v>100</v>
      </c>
      <c r="M11" s="46">
        <f t="shared" si="2"/>
        <v>99.65</v>
      </c>
    </row>
    <row r="12" spans="1:13">
      <c r="A12" s="148" t="s">
        <v>187</v>
      </c>
      <c r="B12" s="112">
        <v>100</v>
      </c>
      <c r="C12" s="112">
        <v>100</v>
      </c>
      <c r="D12" s="112">
        <v>100</v>
      </c>
      <c r="E12" s="112">
        <v>92</v>
      </c>
      <c r="F12" s="113">
        <f t="shared" si="0"/>
        <v>99.2</v>
      </c>
      <c r="G12" s="42">
        <f>VLOOKUP(A:A,[1]Sheet1!$A:$B,2,FALSE)</f>
        <v>100</v>
      </c>
      <c r="H12" s="42">
        <f>VLOOKUP(A:A,[1]Sheet1!$A:$D,4,FALSE)</f>
        <v>100</v>
      </c>
      <c r="I12" s="42">
        <f>VLOOKUP(A:A,[1]Sheet1!$A:$F,6,FALSE)</f>
        <v>100</v>
      </c>
      <c r="J12" s="42">
        <f>VLOOKUP(A:A,[1]Sheet1!$A:$H,8,FALSE)</f>
        <v>100</v>
      </c>
      <c r="K12" s="42">
        <f>VLOOKUP(A:A,[1]Sheet1!$A:$J,10,FALSE)</f>
        <v>100</v>
      </c>
      <c r="L12" s="46">
        <f t="shared" si="1"/>
        <v>100</v>
      </c>
      <c r="M12" s="46">
        <f t="shared" si="2"/>
        <v>99.6</v>
      </c>
    </row>
    <row r="13" spans="1:13">
      <c r="A13" s="148" t="s">
        <v>186</v>
      </c>
      <c r="B13" s="112">
        <v>100</v>
      </c>
      <c r="C13" s="112">
        <v>100</v>
      </c>
      <c r="D13" s="112">
        <v>96</v>
      </c>
      <c r="E13" s="112">
        <v>100</v>
      </c>
      <c r="F13" s="113">
        <f t="shared" si="0"/>
        <v>99.6</v>
      </c>
      <c r="G13" s="42">
        <f>VLOOKUP(A:A,[1]Sheet1!$A:$B,2,FALSE)</f>
        <v>100</v>
      </c>
      <c r="H13" s="42">
        <f>VLOOKUP(A:A,[1]Sheet1!$A:$D,4,FALSE)</f>
        <v>100</v>
      </c>
      <c r="I13" s="42">
        <f>VLOOKUP(A:A,[1]Sheet1!$A:$F,6,FALSE)</f>
        <v>100</v>
      </c>
      <c r="J13" s="42">
        <f>VLOOKUP(A:A,[1]Sheet1!$A:$H,8,FALSE)</f>
        <v>100</v>
      </c>
      <c r="K13" s="42">
        <v>95</v>
      </c>
      <c r="L13" s="46">
        <f t="shared" si="1"/>
        <v>99.5</v>
      </c>
      <c r="M13" s="46">
        <f t="shared" si="2"/>
        <v>99.55</v>
      </c>
    </row>
    <row r="14" spans="1:13">
      <c r="A14" s="148" t="s">
        <v>185</v>
      </c>
      <c r="B14" s="112">
        <v>100</v>
      </c>
      <c r="C14" s="112">
        <v>100</v>
      </c>
      <c r="D14" s="112">
        <v>100</v>
      </c>
      <c r="E14" s="112">
        <v>100</v>
      </c>
      <c r="F14" s="113">
        <f t="shared" si="0"/>
        <v>100</v>
      </c>
      <c r="G14" s="42">
        <f>VLOOKUP(A:A,[1]Sheet1!$A:$B,2,FALSE)</f>
        <v>100</v>
      </c>
      <c r="H14" s="42">
        <f>VLOOKUP(A:A,[1]Sheet1!$A:$D,4,FALSE)</f>
        <v>100</v>
      </c>
      <c r="I14" s="42">
        <f>VLOOKUP(A:A,[1]Sheet1!$A:$F,6,FALSE)</f>
        <v>100</v>
      </c>
      <c r="J14" s="42">
        <v>90</v>
      </c>
      <c r="K14" s="42">
        <f>VLOOKUP(A:A,[1]Sheet1!$A:$J,10,FALSE)</f>
        <v>100</v>
      </c>
      <c r="L14" s="46">
        <f t="shared" si="1"/>
        <v>99</v>
      </c>
      <c r="M14" s="46">
        <f t="shared" si="2"/>
        <v>99.5</v>
      </c>
    </row>
    <row r="15" spans="1:13">
      <c r="A15" s="148" t="s">
        <v>184</v>
      </c>
      <c r="B15" s="112">
        <v>100</v>
      </c>
      <c r="C15" s="112">
        <v>100</v>
      </c>
      <c r="D15" s="112">
        <v>100</v>
      </c>
      <c r="E15" s="112">
        <v>100</v>
      </c>
      <c r="F15" s="113">
        <f t="shared" si="0"/>
        <v>100</v>
      </c>
      <c r="G15" s="42">
        <f>VLOOKUP(A:A,[1]Sheet1!$A:$B,2,FALSE)</f>
        <v>100</v>
      </c>
      <c r="H15" s="42">
        <f>VLOOKUP(A:A,[1]Sheet1!$A:$D,4,FALSE)</f>
        <v>100</v>
      </c>
      <c r="I15" s="42">
        <f>VLOOKUP(A:A,[1]Sheet1!$A:$F,6,FALSE)</f>
        <v>100</v>
      </c>
      <c r="J15" s="42">
        <f>VLOOKUP(A:A,[1]Sheet1!$A:$H,8,FALSE)</f>
        <v>100</v>
      </c>
      <c r="K15" s="42">
        <v>90</v>
      </c>
      <c r="L15" s="46">
        <f t="shared" si="1"/>
        <v>99</v>
      </c>
      <c r="M15" s="46">
        <f t="shared" si="2"/>
        <v>99.5</v>
      </c>
    </row>
    <row r="16" spans="1:13">
      <c r="A16" s="148" t="s">
        <v>183</v>
      </c>
      <c r="B16" s="112">
        <v>100</v>
      </c>
      <c r="C16" s="112">
        <v>100</v>
      </c>
      <c r="D16" s="112">
        <v>90</v>
      </c>
      <c r="E16" s="112">
        <v>100</v>
      </c>
      <c r="F16" s="113">
        <f t="shared" si="0"/>
        <v>99</v>
      </c>
      <c r="G16" s="42">
        <f>VLOOKUP(A:A,[1]Sheet1!$A:$B,2,FALSE)</f>
        <v>100</v>
      </c>
      <c r="H16" s="42">
        <f>VLOOKUP(A:A,[1]Sheet1!$A:$D,4,FALSE)</f>
        <v>100</v>
      </c>
      <c r="I16" s="42">
        <f>VLOOKUP(A:A,[1]Sheet1!$A:$F,6,FALSE)</f>
        <v>100</v>
      </c>
      <c r="J16" s="42">
        <f>VLOOKUP(A:A,[1]Sheet1!$A:$H,8,FALSE)</f>
        <v>100</v>
      </c>
      <c r="K16" s="42">
        <f>VLOOKUP(A:A,[1]Sheet1!$A:$J,10,FALSE)</f>
        <v>100</v>
      </c>
      <c r="L16" s="46">
        <f t="shared" si="1"/>
        <v>100</v>
      </c>
      <c r="M16" s="46">
        <f t="shared" si="2"/>
        <v>99.5</v>
      </c>
    </row>
    <row r="17" spans="1:13">
      <c r="A17" s="148" t="s">
        <v>182</v>
      </c>
      <c r="B17" s="112">
        <v>100</v>
      </c>
      <c r="C17" s="112">
        <v>100</v>
      </c>
      <c r="D17" s="112">
        <v>98</v>
      </c>
      <c r="E17" s="112">
        <v>100</v>
      </c>
      <c r="F17" s="113">
        <f t="shared" si="0"/>
        <v>99.8</v>
      </c>
      <c r="G17" s="42">
        <f>VLOOKUP(A:A,[1]Sheet1!$A:$B,2,FALSE)</f>
        <v>100</v>
      </c>
      <c r="H17" s="42">
        <f>VLOOKUP(A:A,[1]Sheet1!$A:$D,4,FALSE)</f>
        <v>100</v>
      </c>
      <c r="I17" s="42">
        <f>VLOOKUP(A:A,[1]Sheet1!$A:$F,6,FALSE)</f>
        <v>100</v>
      </c>
      <c r="J17" s="42">
        <v>90</v>
      </c>
      <c r="K17" s="42">
        <f>VLOOKUP(A:A,[1]Sheet1!$A:$J,10,FALSE)</f>
        <v>100</v>
      </c>
      <c r="L17" s="46">
        <f t="shared" si="1"/>
        <v>99</v>
      </c>
      <c r="M17" s="46">
        <f t="shared" si="2"/>
        <v>99.4</v>
      </c>
    </row>
    <row r="18" spans="1:13">
      <c r="A18" s="148" t="s">
        <v>181</v>
      </c>
      <c r="B18" s="112">
        <v>100</v>
      </c>
      <c r="C18" s="112">
        <v>100</v>
      </c>
      <c r="D18" s="112">
        <v>97</v>
      </c>
      <c r="E18" s="112">
        <v>100</v>
      </c>
      <c r="F18" s="113">
        <f t="shared" si="0"/>
        <v>99.7</v>
      </c>
      <c r="G18" s="42">
        <f>VLOOKUP(A:A,[1]Sheet1!$A:$B,2,FALSE)</f>
        <v>100</v>
      </c>
      <c r="H18" s="42">
        <f>VLOOKUP(A:A,[1]Sheet1!$A:$D,4,FALSE)</f>
        <v>100</v>
      </c>
      <c r="I18" s="42">
        <f>VLOOKUP(A:A,[1]Sheet1!$A:$F,6,FALSE)</f>
        <v>100</v>
      </c>
      <c r="J18" s="42">
        <v>90</v>
      </c>
      <c r="K18" s="42">
        <f>VLOOKUP(A:A,[1]Sheet1!$A:$J,10,FALSE)</f>
        <v>100</v>
      </c>
      <c r="L18" s="46">
        <f t="shared" si="1"/>
        <v>99</v>
      </c>
      <c r="M18" s="46">
        <f t="shared" si="2"/>
        <v>99.35</v>
      </c>
    </row>
    <row r="19" spans="1:13">
      <c r="A19" s="148" t="s">
        <v>180</v>
      </c>
      <c r="B19" s="112">
        <v>100</v>
      </c>
      <c r="C19" s="112">
        <v>100</v>
      </c>
      <c r="D19" s="112">
        <v>97</v>
      </c>
      <c r="E19" s="112">
        <v>100</v>
      </c>
      <c r="F19" s="113">
        <f t="shared" si="0"/>
        <v>99.7</v>
      </c>
      <c r="G19" s="42">
        <f>VLOOKUP(A:A,[1]Sheet1!$A:$B,2,FALSE)</f>
        <v>100</v>
      </c>
      <c r="H19" s="42">
        <f>VLOOKUP(A:A,[1]Sheet1!$A:$D,4,FALSE)</f>
        <v>100</v>
      </c>
      <c r="I19" s="42">
        <f>VLOOKUP(A:A,[1]Sheet1!$A:$F,6,FALSE)</f>
        <v>100</v>
      </c>
      <c r="J19" s="42">
        <v>90</v>
      </c>
      <c r="K19" s="42">
        <v>100</v>
      </c>
      <c r="L19" s="46">
        <f t="shared" si="1"/>
        <v>99</v>
      </c>
      <c r="M19" s="46">
        <f t="shared" si="2"/>
        <v>99.35</v>
      </c>
    </row>
    <row r="20" spans="1:13">
      <c r="A20" s="148" t="s">
        <v>179</v>
      </c>
      <c r="B20" s="112">
        <v>100</v>
      </c>
      <c r="C20" s="112">
        <v>100</v>
      </c>
      <c r="D20" s="112">
        <v>97</v>
      </c>
      <c r="E20" s="112">
        <v>100</v>
      </c>
      <c r="F20" s="113">
        <f t="shared" si="0"/>
        <v>99.7</v>
      </c>
      <c r="G20" s="42">
        <f>VLOOKUP(A:A,[1]Sheet1!$A:$B,2,FALSE)</f>
        <v>100</v>
      </c>
      <c r="H20" s="42">
        <f>VLOOKUP(A:A,[1]Sheet1!$A:$D,4,FALSE)</f>
        <v>100</v>
      </c>
      <c r="I20" s="42">
        <f>VLOOKUP(A:A,[1]Sheet1!$A:$F,6,FALSE)</f>
        <v>100</v>
      </c>
      <c r="J20" s="42">
        <f>VLOOKUP(A:A,[1]Sheet1!$A:$H,8,FALSE)</f>
        <v>100</v>
      </c>
      <c r="K20" s="42">
        <v>90</v>
      </c>
      <c r="L20" s="46">
        <f t="shared" si="1"/>
        <v>99</v>
      </c>
      <c r="M20" s="46">
        <f t="shared" si="2"/>
        <v>99.35</v>
      </c>
    </row>
    <row r="21" spans="1:13">
      <c r="A21" s="148" t="s">
        <v>178</v>
      </c>
      <c r="B21" s="112">
        <v>100</v>
      </c>
      <c r="C21" s="112">
        <v>100</v>
      </c>
      <c r="D21" s="112">
        <v>100</v>
      </c>
      <c r="E21" s="112">
        <v>97</v>
      </c>
      <c r="F21" s="113">
        <f t="shared" si="0"/>
        <v>99.7</v>
      </c>
      <c r="G21" s="42">
        <f>VLOOKUP(A:A,[1]Sheet1!$A:$B,2,FALSE)</f>
        <v>100</v>
      </c>
      <c r="H21" s="42">
        <f>VLOOKUP(A:A,[1]Sheet1!$A:$D,4,FALSE)</f>
        <v>100</v>
      </c>
      <c r="I21" s="42">
        <f>VLOOKUP(A:A,[1]Sheet1!$A:$F,6,FALSE)</f>
        <v>100</v>
      </c>
      <c r="J21" s="42">
        <v>90</v>
      </c>
      <c r="K21" s="42">
        <f>VLOOKUP(A:A,[1]Sheet1!$A:$J,10,FALSE)</f>
        <v>100</v>
      </c>
      <c r="L21" s="46">
        <f t="shared" si="1"/>
        <v>99</v>
      </c>
      <c r="M21" s="46">
        <f t="shared" si="2"/>
        <v>99.35</v>
      </c>
    </row>
    <row r="22" spans="1:13">
      <c r="A22" s="148" t="s">
        <v>177</v>
      </c>
      <c r="B22" s="114">
        <v>100</v>
      </c>
      <c r="C22" s="114">
        <v>100</v>
      </c>
      <c r="D22" s="114">
        <v>96</v>
      </c>
      <c r="E22" s="114">
        <v>100</v>
      </c>
      <c r="F22" s="115">
        <f t="shared" si="0"/>
        <v>99.6</v>
      </c>
      <c r="G22" s="43">
        <f>VLOOKUP(A:A,[1]Sheet1!$A:$B,2,FALSE)</f>
        <v>100</v>
      </c>
      <c r="H22" s="43">
        <f>VLOOKUP(A:A,[1]Sheet1!$A:$D,4,FALSE)</f>
        <v>100</v>
      </c>
      <c r="I22" s="43">
        <f>VLOOKUP(A:A,[1]Sheet1!$A:$F,6,FALSE)</f>
        <v>100</v>
      </c>
      <c r="J22" s="43">
        <v>90</v>
      </c>
      <c r="K22" s="43">
        <f>VLOOKUP(A:A,[1]Sheet1!$A:$J,10,FALSE)</f>
        <v>100</v>
      </c>
      <c r="L22" s="47">
        <f t="shared" si="1"/>
        <v>99</v>
      </c>
      <c r="M22" s="47">
        <f t="shared" si="2"/>
        <v>99.3</v>
      </c>
    </row>
    <row r="23" spans="1:13">
      <c r="A23" s="148" t="s">
        <v>176</v>
      </c>
      <c r="B23" s="114">
        <v>100</v>
      </c>
      <c r="C23" s="114">
        <v>100</v>
      </c>
      <c r="D23" s="114">
        <v>100</v>
      </c>
      <c r="E23" s="114">
        <v>96</v>
      </c>
      <c r="F23" s="115">
        <f t="shared" si="0"/>
        <v>99.6</v>
      </c>
      <c r="G23" s="43">
        <f>VLOOKUP(A:A,[1]Sheet1!$A:$B,2,FALSE)</f>
        <v>100</v>
      </c>
      <c r="H23" s="43">
        <f>VLOOKUP(A:A,[1]Sheet1!$A:$D,4,FALSE)</f>
        <v>100</v>
      </c>
      <c r="I23" s="43">
        <f>VLOOKUP(A:A,[1]Sheet1!$A:$F,6,FALSE)</f>
        <v>100</v>
      </c>
      <c r="J23" s="43">
        <f>VLOOKUP(A:A,[1]Sheet1!$A:$H,8,FALSE)</f>
        <v>100</v>
      </c>
      <c r="K23" s="43">
        <v>90</v>
      </c>
      <c r="L23" s="47">
        <f t="shared" si="1"/>
        <v>99</v>
      </c>
      <c r="M23" s="47">
        <f t="shared" si="2"/>
        <v>99.3</v>
      </c>
    </row>
    <row r="24" spans="1:13">
      <c r="A24" s="148" t="s">
        <v>175</v>
      </c>
      <c r="B24" s="114">
        <v>100</v>
      </c>
      <c r="C24" s="114">
        <v>100</v>
      </c>
      <c r="D24" s="114">
        <v>100</v>
      </c>
      <c r="E24" s="114">
        <v>96</v>
      </c>
      <c r="F24" s="115">
        <f t="shared" si="0"/>
        <v>99.6</v>
      </c>
      <c r="G24" s="43">
        <f>VLOOKUP(A:A,[1]Sheet1!$A:$B,2,FALSE)</f>
        <v>100</v>
      </c>
      <c r="H24" s="43">
        <f>VLOOKUP(A:A,[1]Sheet1!$A:$D,4,FALSE)</f>
        <v>100</v>
      </c>
      <c r="I24" s="43">
        <f>VLOOKUP(A:A,[1]Sheet1!$A:$F,6,FALSE)</f>
        <v>100</v>
      </c>
      <c r="J24" s="43">
        <v>90</v>
      </c>
      <c r="K24" s="43">
        <f>VLOOKUP(A:A,[1]Sheet1!$A:$J,10,FALSE)</f>
        <v>100</v>
      </c>
      <c r="L24" s="47">
        <f t="shared" si="1"/>
        <v>99</v>
      </c>
      <c r="M24" s="47">
        <f t="shared" si="2"/>
        <v>99.3</v>
      </c>
    </row>
    <row r="25" spans="1:13">
      <c r="A25" s="148" t="s">
        <v>174</v>
      </c>
      <c r="B25" s="114">
        <v>100</v>
      </c>
      <c r="C25" s="114">
        <v>100</v>
      </c>
      <c r="D25" s="114">
        <v>96</v>
      </c>
      <c r="E25" s="114">
        <v>100</v>
      </c>
      <c r="F25" s="115">
        <f t="shared" si="0"/>
        <v>99.6</v>
      </c>
      <c r="G25" s="43">
        <f>VLOOKUP(A:A,[1]Sheet1!$A:$B,2,FALSE)</f>
        <v>100</v>
      </c>
      <c r="H25" s="43">
        <f>VLOOKUP(A:A,[1]Sheet1!$A:$D,4,FALSE)</f>
        <v>100</v>
      </c>
      <c r="I25" s="43">
        <f>VLOOKUP(A:A,[1]Sheet1!$A:$F,6,FALSE)</f>
        <v>100</v>
      </c>
      <c r="J25" s="43">
        <f>VLOOKUP(A:A,[1]Sheet1!$A:$H,8,FALSE)</f>
        <v>100</v>
      </c>
      <c r="K25" s="43">
        <v>90</v>
      </c>
      <c r="L25" s="47">
        <f t="shared" si="1"/>
        <v>99</v>
      </c>
      <c r="M25" s="47">
        <f t="shared" si="2"/>
        <v>99.3</v>
      </c>
    </row>
    <row r="26" spans="1:13">
      <c r="A26" s="148" t="s">
        <v>173</v>
      </c>
      <c r="B26" s="114">
        <v>100</v>
      </c>
      <c r="C26" s="114">
        <v>100</v>
      </c>
      <c r="D26" s="114">
        <v>96</v>
      </c>
      <c r="E26" s="114">
        <v>100</v>
      </c>
      <c r="F26" s="115">
        <f t="shared" si="0"/>
        <v>99.6</v>
      </c>
      <c r="G26" s="43">
        <f>VLOOKUP(A:A,[1]Sheet1!$A:$B,2,FALSE)</f>
        <v>100</v>
      </c>
      <c r="H26" s="43">
        <f>VLOOKUP(A:A,[1]Sheet1!$A:$D,4,FALSE)</f>
        <v>100</v>
      </c>
      <c r="I26" s="43">
        <f>VLOOKUP(A:A,[1]Sheet1!$A:$F,6,FALSE)</f>
        <v>100</v>
      </c>
      <c r="J26" s="43">
        <f>VLOOKUP(A:A,[1]Sheet1!$A:$H,8,FALSE)</f>
        <v>90</v>
      </c>
      <c r="K26" s="43">
        <f>VLOOKUP(A:A,[1]Sheet1!$A:$J,10,FALSE)</f>
        <v>100</v>
      </c>
      <c r="L26" s="47">
        <f t="shared" si="1"/>
        <v>99</v>
      </c>
      <c r="M26" s="47">
        <f t="shared" si="2"/>
        <v>99.3</v>
      </c>
    </row>
    <row r="27" spans="1:13">
      <c r="A27" s="148" t="s">
        <v>172</v>
      </c>
      <c r="B27" s="114">
        <v>100</v>
      </c>
      <c r="C27" s="114">
        <v>100</v>
      </c>
      <c r="D27" s="114">
        <v>95</v>
      </c>
      <c r="E27" s="114">
        <v>100</v>
      </c>
      <c r="F27" s="115">
        <f t="shared" si="0"/>
        <v>99.5</v>
      </c>
      <c r="G27" s="43">
        <f>VLOOKUP(A:A,[1]Sheet1!$A:$B,2,FALSE)</f>
        <v>100</v>
      </c>
      <c r="H27" s="43">
        <f>VLOOKUP(A:A,[1]Sheet1!$A:$D,4,FALSE)</f>
        <v>100</v>
      </c>
      <c r="I27" s="43">
        <f>VLOOKUP(A:A,[1]Sheet1!$A:$F,6,FALSE)</f>
        <v>100</v>
      </c>
      <c r="J27" s="43">
        <f>VLOOKUP(A:A,[1]Sheet1!$A:$H,8,FALSE)</f>
        <v>100</v>
      </c>
      <c r="K27" s="43">
        <v>90</v>
      </c>
      <c r="L27" s="47">
        <f t="shared" si="1"/>
        <v>99</v>
      </c>
      <c r="M27" s="47">
        <f t="shared" si="2"/>
        <v>99.25</v>
      </c>
    </row>
    <row r="28" spans="1:13">
      <c r="A28" s="148" t="s">
        <v>171</v>
      </c>
      <c r="B28" s="114">
        <v>100</v>
      </c>
      <c r="C28" s="114">
        <v>100</v>
      </c>
      <c r="D28" s="114">
        <v>100</v>
      </c>
      <c r="E28" s="114">
        <v>95</v>
      </c>
      <c r="F28" s="115">
        <f t="shared" si="0"/>
        <v>99.5</v>
      </c>
      <c r="G28" s="43">
        <f>VLOOKUP(A:A,[1]Sheet1!$A:$B,2,FALSE)</f>
        <v>100</v>
      </c>
      <c r="H28" s="43">
        <f>VLOOKUP(A:A,[1]Sheet1!$A:$D,4,FALSE)</f>
        <v>100</v>
      </c>
      <c r="I28" s="43">
        <f>VLOOKUP(A:A,[1]Sheet1!$A:$F,6,FALSE)</f>
        <v>100</v>
      </c>
      <c r="J28" s="43">
        <v>90</v>
      </c>
      <c r="K28" s="43">
        <f>VLOOKUP(A:A,[1]Sheet1!$A:$J,10,FALSE)</f>
        <v>100</v>
      </c>
      <c r="L28" s="47">
        <f t="shared" si="1"/>
        <v>99</v>
      </c>
      <c r="M28" s="47">
        <f t="shared" si="2"/>
        <v>99.25</v>
      </c>
    </row>
    <row r="29" spans="1:13">
      <c r="A29" s="148" t="s">
        <v>170</v>
      </c>
      <c r="B29" s="114">
        <v>100</v>
      </c>
      <c r="C29" s="114">
        <v>100</v>
      </c>
      <c r="D29" s="114">
        <v>100</v>
      </c>
      <c r="E29" s="114">
        <v>95</v>
      </c>
      <c r="F29" s="115">
        <f t="shared" si="0"/>
        <v>99.5</v>
      </c>
      <c r="G29" s="43">
        <f>VLOOKUP(A:A,[1]Sheet1!$A:$B,2,FALSE)</f>
        <v>100</v>
      </c>
      <c r="H29" s="43">
        <f>VLOOKUP(A:A,[1]Sheet1!$A:$D,4,FALSE)</f>
        <v>100</v>
      </c>
      <c r="I29" s="43">
        <f>VLOOKUP(A:A,[1]Sheet1!$A:$F,6,FALSE)</f>
        <v>100</v>
      </c>
      <c r="J29" s="43">
        <v>90</v>
      </c>
      <c r="K29" s="43">
        <f>VLOOKUP(A:A,[1]Sheet1!$A:$J,10,FALSE)</f>
        <v>100</v>
      </c>
      <c r="L29" s="47">
        <f t="shared" si="1"/>
        <v>99</v>
      </c>
      <c r="M29" s="47">
        <f t="shared" si="2"/>
        <v>99.25</v>
      </c>
    </row>
    <row r="30" spans="1:13">
      <c r="A30" s="148" t="s">
        <v>169</v>
      </c>
      <c r="B30" s="114">
        <v>100</v>
      </c>
      <c r="C30" s="114">
        <v>100</v>
      </c>
      <c r="D30" s="114">
        <v>100</v>
      </c>
      <c r="E30" s="114">
        <v>95</v>
      </c>
      <c r="F30" s="115">
        <f t="shared" si="0"/>
        <v>99.5</v>
      </c>
      <c r="G30" s="43">
        <f>VLOOKUP(A:A,[1]Sheet1!$A:$B,2,FALSE)</f>
        <v>100</v>
      </c>
      <c r="H30" s="43">
        <f>VLOOKUP(A:A,[1]Sheet1!$A:$D,4,FALSE)</f>
        <v>100</v>
      </c>
      <c r="I30" s="43">
        <f>VLOOKUP(A:A,[1]Sheet1!$A:$F,6,FALSE)</f>
        <v>100</v>
      </c>
      <c r="J30" s="43">
        <f>VLOOKUP(A:A,[1]Sheet1!$A:$H,8,FALSE)</f>
        <v>100</v>
      </c>
      <c r="K30" s="43">
        <v>90</v>
      </c>
      <c r="L30" s="47">
        <f t="shared" si="1"/>
        <v>99</v>
      </c>
      <c r="M30" s="47">
        <f t="shared" si="2"/>
        <v>99.25</v>
      </c>
    </row>
    <row r="31" spans="1:13">
      <c r="A31" s="148" t="s">
        <v>168</v>
      </c>
      <c r="B31" s="114">
        <v>100</v>
      </c>
      <c r="C31" s="114">
        <v>100</v>
      </c>
      <c r="D31" s="114">
        <v>100</v>
      </c>
      <c r="E31" s="114">
        <v>95</v>
      </c>
      <c r="F31" s="115">
        <f t="shared" si="0"/>
        <v>99.5</v>
      </c>
      <c r="G31" s="43">
        <f>VLOOKUP(A:A,[1]Sheet1!$A:$B,2,FALSE)</f>
        <v>100</v>
      </c>
      <c r="H31" s="43">
        <f>VLOOKUP(A:A,[1]Sheet1!$A:$D,4,FALSE)</f>
        <v>100</v>
      </c>
      <c r="I31" s="43">
        <f>VLOOKUP(A:A,[1]Sheet1!$A:$F,6,FALSE)</f>
        <v>100</v>
      </c>
      <c r="J31" s="43">
        <f>VLOOKUP(A:A,[1]Sheet1!$A:$H,8,FALSE)</f>
        <v>100</v>
      </c>
      <c r="K31" s="43">
        <v>90</v>
      </c>
      <c r="L31" s="47">
        <f t="shared" si="1"/>
        <v>99</v>
      </c>
      <c r="M31" s="47">
        <f t="shared" si="2"/>
        <v>99.25</v>
      </c>
    </row>
    <row r="32" spans="1:13">
      <c r="A32" s="148" t="s">
        <v>167</v>
      </c>
      <c r="B32" s="114">
        <v>100</v>
      </c>
      <c r="C32" s="114">
        <v>100</v>
      </c>
      <c r="D32" s="114">
        <v>100</v>
      </c>
      <c r="E32" s="114">
        <v>94</v>
      </c>
      <c r="F32" s="115">
        <f t="shared" si="0"/>
        <v>99.4</v>
      </c>
      <c r="G32" s="43">
        <f>VLOOKUP(A:A,[1]Sheet1!$A:$B,2,FALSE)</f>
        <v>100</v>
      </c>
      <c r="H32" s="43">
        <f>VLOOKUP(A:A,[1]Sheet1!$A:$D,4,FALSE)</f>
        <v>100</v>
      </c>
      <c r="I32" s="43">
        <f>VLOOKUP(A:A,[1]Sheet1!$A:$F,6,FALSE)</f>
        <v>100</v>
      </c>
      <c r="J32" s="43">
        <f>VLOOKUP(A:A,[1]Sheet1!$A:$H,8,FALSE)</f>
        <v>90</v>
      </c>
      <c r="K32" s="43">
        <f>VLOOKUP(A:A,[1]Sheet1!$A:$J,10,FALSE)</f>
        <v>100</v>
      </c>
      <c r="L32" s="47">
        <f t="shared" si="1"/>
        <v>99</v>
      </c>
      <c r="M32" s="47">
        <f t="shared" si="2"/>
        <v>99.2</v>
      </c>
    </row>
    <row r="33" spans="1:13">
      <c r="A33" s="148" t="s">
        <v>166</v>
      </c>
      <c r="B33" s="114">
        <v>100</v>
      </c>
      <c r="C33" s="114">
        <v>100</v>
      </c>
      <c r="D33" s="114">
        <v>93</v>
      </c>
      <c r="E33" s="114">
        <v>100</v>
      </c>
      <c r="F33" s="115">
        <f t="shared" si="0"/>
        <v>99.3</v>
      </c>
      <c r="G33" s="43">
        <f>VLOOKUP(A:A,[1]Sheet1!$A:$B,2,FALSE)</f>
        <v>100</v>
      </c>
      <c r="H33" s="43">
        <f>VLOOKUP(A:A,[1]Sheet1!$A:$D,4,FALSE)</f>
        <v>100</v>
      </c>
      <c r="I33" s="43">
        <f>VLOOKUP(A:A,[1]Sheet1!$A:$F,6,FALSE)</f>
        <v>100</v>
      </c>
      <c r="J33" s="43">
        <v>90</v>
      </c>
      <c r="K33" s="43">
        <f>VLOOKUP(A:A,[1]Sheet1!$A:$J,10,FALSE)</f>
        <v>100</v>
      </c>
      <c r="L33" s="47">
        <f t="shared" si="1"/>
        <v>99</v>
      </c>
      <c r="M33" s="47">
        <f t="shared" si="2"/>
        <v>99.15</v>
      </c>
    </row>
    <row r="34" spans="1:13">
      <c r="A34" s="148" t="s">
        <v>165</v>
      </c>
      <c r="B34" s="114">
        <v>100</v>
      </c>
      <c r="C34" s="114">
        <v>100</v>
      </c>
      <c r="D34" s="114">
        <v>93</v>
      </c>
      <c r="E34" s="114">
        <v>100</v>
      </c>
      <c r="F34" s="115">
        <f t="shared" si="0"/>
        <v>99.3</v>
      </c>
      <c r="G34" s="43">
        <f>VLOOKUP(A:A,[1]Sheet1!$A:$B,2,FALSE)</f>
        <v>100</v>
      </c>
      <c r="H34" s="43">
        <f>VLOOKUP(A:A,[1]Sheet1!$A:$D,4,FALSE)</f>
        <v>100</v>
      </c>
      <c r="I34" s="43">
        <f>VLOOKUP(A:A,[1]Sheet1!$A:$F,6,FALSE)</f>
        <v>100</v>
      </c>
      <c r="J34" s="43">
        <f>VLOOKUP(A:A,[1]Sheet1!$A:$H,8,FALSE)</f>
        <v>100</v>
      </c>
      <c r="K34" s="43">
        <v>90</v>
      </c>
      <c r="L34" s="47">
        <f t="shared" si="1"/>
        <v>99</v>
      </c>
      <c r="M34" s="47">
        <f t="shared" si="2"/>
        <v>99.15</v>
      </c>
    </row>
    <row r="35" spans="1:13">
      <c r="A35" s="148" t="s">
        <v>164</v>
      </c>
      <c r="B35" s="114">
        <v>100</v>
      </c>
      <c r="C35" s="114">
        <v>100</v>
      </c>
      <c r="D35" s="114">
        <v>93</v>
      </c>
      <c r="E35" s="114">
        <v>100</v>
      </c>
      <c r="F35" s="115">
        <f t="shared" ref="F35:F66" si="3">((B35+C35)/2*0.7)+((D35+E35)/2*0.2)+10</f>
        <v>99.3</v>
      </c>
      <c r="G35" s="43">
        <f>VLOOKUP(A:A,[1]Sheet1!$A:$B,2,FALSE)</f>
        <v>100</v>
      </c>
      <c r="H35" s="43">
        <f>VLOOKUP(A:A,[1]Sheet1!$A:$D,4,FALSE)</f>
        <v>100</v>
      </c>
      <c r="I35" s="43">
        <f>VLOOKUP(A:A,[1]Sheet1!$A:$F,6,FALSE)</f>
        <v>100</v>
      </c>
      <c r="J35" s="43">
        <f>VLOOKUP(A:A,[1]Sheet1!$A:$H,8,FALSE)</f>
        <v>100</v>
      </c>
      <c r="K35" s="43">
        <v>90</v>
      </c>
      <c r="L35" s="47">
        <f t="shared" ref="L35:L66" si="4">((G35+H35+I35)/3*0.7+(J35+K35)/2*0.2)+10</f>
        <v>99</v>
      </c>
      <c r="M35" s="47">
        <f t="shared" si="2"/>
        <v>99.15</v>
      </c>
    </row>
    <row r="36" spans="1:13">
      <c r="A36" s="148" t="s">
        <v>163</v>
      </c>
      <c r="B36" s="114">
        <v>100</v>
      </c>
      <c r="C36" s="114">
        <v>100</v>
      </c>
      <c r="D36" s="114">
        <v>100</v>
      </c>
      <c r="E36" s="114">
        <v>90</v>
      </c>
      <c r="F36" s="115">
        <f t="shared" si="3"/>
        <v>99</v>
      </c>
      <c r="G36" s="43">
        <f>VLOOKUP(A:A,[1]Sheet1!$A:$B,2,FALSE)</f>
        <v>100</v>
      </c>
      <c r="H36" s="43">
        <f>VLOOKUP(A:A,[1]Sheet1!$A:$D,4,FALSE)</f>
        <v>100</v>
      </c>
      <c r="I36" s="43">
        <f>VLOOKUP(A:A,[1]Sheet1!$A:$F,6,FALSE)</f>
        <v>100</v>
      </c>
      <c r="J36" s="43">
        <f>VLOOKUP(A:A,[1]Sheet1!$A:$H,8,FALSE)</f>
        <v>100</v>
      </c>
      <c r="K36" s="43">
        <v>90</v>
      </c>
      <c r="L36" s="47">
        <f t="shared" si="4"/>
        <v>99</v>
      </c>
      <c r="M36" s="47">
        <f t="shared" ref="M36:M67" si="5">AVERAGE(F36,L36)</f>
        <v>99</v>
      </c>
    </row>
    <row r="37" spans="1:13">
      <c r="A37" s="148" t="s">
        <v>162</v>
      </c>
      <c r="B37" s="114">
        <v>100</v>
      </c>
      <c r="C37" s="114">
        <v>100</v>
      </c>
      <c r="D37" s="114">
        <v>90</v>
      </c>
      <c r="E37" s="114">
        <v>100</v>
      </c>
      <c r="F37" s="115">
        <f t="shared" si="3"/>
        <v>99</v>
      </c>
      <c r="G37" s="43">
        <f>VLOOKUP(A:A,[1]Sheet1!$A:$B,2,FALSE)</f>
        <v>100</v>
      </c>
      <c r="H37" s="43">
        <f>VLOOKUP(A:A,[1]Sheet1!$A:$D,4,FALSE)</f>
        <v>100</v>
      </c>
      <c r="I37" s="43">
        <f>VLOOKUP(A:A,[1]Sheet1!$A:$F,6,FALSE)</f>
        <v>100</v>
      </c>
      <c r="J37" s="43">
        <v>90</v>
      </c>
      <c r="K37" s="43">
        <f>VLOOKUP(A:A,[1]Sheet1!$A:$J,10,FALSE)</f>
        <v>100</v>
      </c>
      <c r="L37" s="47">
        <f t="shared" si="4"/>
        <v>99</v>
      </c>
      <c r="M37" s="47">
        <f t="shared" si="5"/>
        <v>99</v>
      </c>
    </row>
    <row r="38" spans="1:13">
      <c r="A38" s="148" t="s">
        <v>161</v>
      </c>
      <c r="B38" s="114">
        <v>100</v>
      </c>
      <c r="C38" s="114">
        <v>100</v>
      </c>
      <c r="D38" s="114">
        <v>90</v>
      </c>
      <c r="E38" s="114">
        <v>100</v>
      </c>
      <c r="F38" s="115">
        <f t="shared" si="3"/>
        <v>99</v>
      </c>
      <c r="G38" s="43">
        <f>VLOOKUP(A:A,[1]Sheet1!$A:$B,2,FALSE)</f>
        <v>100</v>
      </c>
      <c r="H38" s="43">
        <f>VLOOKUP(A:A,[1]Sheet1!$A:$D,4,FALSE)</f>
        <v>100</v>
      </c>
      <c r="I38" s="43">
        <f>VLOOKUP(A:A,[1]Sheet1!$A:$F,6,FALSE)</f>
        <v>100</v>
      </c>
      <c r="J38" s="43">
        <f>VLOOKUP(A:A,[1]Sheet1!$A:$H,8,FALSE)</f>
        <v>100</v>
      </c>
      <c r="K38" s="43">
        <v>90</v>
      </c>
      <c r="L38" s="47">
        <f t="shared" si="4"/>
        <v>99</v>
      </c>
      <c r="M38" s="47">
        <f t="shared" si="5"/>
        <v>99</v>
      </c>
    </row>
    <row r="39" spans="1:13">
      <c r="A39" s="148" t="s">
        <v>160</v>
      </c>
      <c r="B39" s="114">
        <v>100</v>
      </c>
      <c r="C39" s="114">
        <v>100</v>
      </c>
      <c r="D39" s="114">
        <v>100</v>
      </c>
      <c r="E39" s="114">
        <v>100</v>
      </c>
      <c r="F39" s="115">
        <f t="shared" si="3"/>
        <v>100</v>
      </c>
      <c r="G39" s="43">
        <f>VLOOKUP(A:A,[1]Sheet1!$A:$B,2,FALSE)</f>
        <v>100</v>
      </c>
      <c r="H39" s="43">
        <f>VLOOKUP(A:A,[1]Sheet1!$A:$D,4,FALSE)</f>
        <v>100</v>
      </c>
      <c r="I39" s="43">
        <f>VLOOKUP(A:A,[1]Sheet1!$A:$F,6,FALSE)</f>
        <v>90</v>
      </c>
      <c r="J39" s="43">
        <f>VLOOKUP(A:A,[1]Sheet1!$A:$H,8,FALSE)</f>
        <v>100</v>
      </c>
      <c r="K39" s="43">
        <v>100</v>
      </c>
      <c r="L39" s="47">
        <f t="shared" si="4"/>
        <v>97.666666666666671</v>
      </c>
      <c r="M39" s="47">
        <f t="shared" si="5"/>
        <v>98.833333333333343</v>
      </c>
    </row>
    <row r="40" spans="1:13">
      <c r="A40" s="148" t="s">
        <v>159</v>
      </c>
      <c r="B40" s="114">
        <v>100</v>
      </c>
      <c r="C40" s="114">
        <v>100</v>
      </c>
      <c r="D40" s="114">
        <v>100</v>
      </c>
      <c r="E40" s="114">
        <v>100</v>
      </c>
      <c r="F40" s="115">
        <f t="shared" si="3"/>
        <v>100</v>
      </c>
      <c r="G40" s="43">
        <f>VLOOKUP(A:A,[1]Sheet1!$A:$B,2,FALSE)</f>
        <v>90</v>
      </c>
      <c r="H40" s="43">
        <f>VLOOKUP(A:A,[1]Sheet1!$A:$D,4,FALSE)</f>
        <v>100</v>
      </c>
      <c r="I40" s="43">
        <f>VLOOKUP(A:A,[1]Sheet1!$A:$F,6,FALSE)</f>
        <v>100</v>
      </c>
      <c r="J40" s="43">
        <f>VLOOKUP(A:A,[1]Sheet1!$A:$H,8,FALSE)</f>
        <v>100</v>
      </c>
      <c r="K40" s="43">
        <f>VLOOKUP(A:A,[1]Sheet1!$A:$J,10,FALSE)</f>
        <v>100</v>
      </c>
      <c r="L40" s="47">
        <f t="shared" si="4"/>
        <v>97.666666666666671</v>
      </c>
      <c r="M40" s="47">
        <f t="shared" si="5"/>
        <v>98.833333333333343</v>
      </c>
    </row>
    <row r="41" spans="1:13">
      <c r="A41" s="148" t="s">
        <v>158</v>
      </c>
      <c r="B41" s="66">
        <v>100</v>
      </c>
      <c r="C41" s="66">
        <v>100</v>
      </c>
      <c r="D41" s="66">
        <v>100</v>
      </c>
      <c r="E41" s="66">
        <v>100</v>
      </c>
      <c r="F41" s="67">
        <f t="shared" si="3"/>
        <v>100</v>
      </c>
      <c r="G41" s="36">
        <f>VLOOKUP(A:A,[1]Sheet1!$A:$B,2,FALSE)</f>
        <v>90</v>
      </c>
      <c r="H41" s="36">
        <f>VLOOKUP(A:A,[1]Sheet1!$A:$D,4,FALSE)</f>
        <v>100</v>
      </c>
      <c r="I41" s="36">
        <f>VLOOKUP(A:A,[1]Sheet1!$A:$F,6,FALSE)</f>
        <v>100</v>
      </c>
      <c r="J41" s="36">
        <f>VLOOKUP(A:A,[1]Sheet1!$A:$H,8,FALSE)</f>
        <v>100</v>
      </c>
      <c r="K41" s="36">
        <f>VLOOKUP(A:A,[1]Sheet1!$A:$J,10,FALSE)</f>
        <v>100</v>
      </c>
      <c r="L41" s="38">
        <f t="shared" si="4"/>
        <v>97.666666666666671</v>
      </c>
      <c r="M41" s="38">
        <f t="shared" si="5"/>
        <v>98.833333333333343</v>
      </c>
    </row>
    <row r="42" spans="1:13">
      <c r="A42" s="148" t="s">
        <v>157</v>
      </c>
      <c r="B42" s="66">
        <v>100</v>
      </c>
      <c r="C42" s="66">
        <v>100</v>
      </c>
      <c r="D42" s="66">
        <v>100</v>
      </c>
      <c r="E42" s="66">
        <v>100</v>
      </c>
      <c r="F42" s="67">
        <f t="shared" si="3"/>
        <v>100</v>
      </c>
      <c r="G42" s="36">
        <f>VLOOKUP(A:A,[1]Sheet1!$A:$B,2,FALSE)</f>
        <v>90</v>
      </c>
      <c r="H42" s="36">
        <f>VLOOKUP(A:A,[1]Sheet1!$A:$D,4,FALSE)</f>
        <v>100</v>
      </c>
      <c r="I42" s="36">
        <f>VLOOKUP(A:A,[1]Sheet1!$A:$F,6,FALSE)</f>
        <v>100</v>
      </c>
      <c r="J42" s="36">
        <v>95</v>
      </c>
      <c r="K42" s="36">
        <f>VLOOKUP(A:A,[1]Sheet1!$A:$J,10,FALSE)</f>
        <v>100</v>
      </c>
      <c r="L42" s="38">
        <f t="shared" si="4"/>
        <v>97.166666666666671</v>
      </c>
      <c r="M42" s="38">
        <f t="shared" si="5"/>
        <v>98.583333333333343</v>
      </c>
    </row>
    <row r="43" spans="1:13">
      <c r="A43" s="148" t="s">
        <v>156</v>
      </c>
      <c r="B43" s="66">
        <v>100</v>
      </c>
      <c r="C43" s="66">
        <v>100</v>
      </c>
      <c r="D43" s="66">
        <v>100</v>
      </c>
      <c r="E43" s="66">
        <v>100</v>
      </c>
      <c r="F43" s="67">
        <f t="shared" si="3"/>
        <v>100</v>
      </c>
      <c r="G43" s="36">
        <f>VLOOKUP(A:A,[1]Sheet1!$A:$B,2,FALSE)</f>
        <v>90</v>
      </c>
      <c r="H43" s="36">
        <f>VLOOKUP(A:A,[1]Sheet1!$A:$D,4,FALSE)</f>
        <v>100</v>
      </c>
      <c r="I43" s="36">
        <f>VLOOKUP(A:A,[1]Sheet1!$A:$F,6,FALSE)</f>
        <v>100</v>
      </c>
      <c r="J43" s="36">
        <f>VLOOKUP(A:A,[1]Sheet1!$A:$H,8,FALSE)</f>
        <v>100</v>
      </c>
      <c r="K43" s="36">
        <v>90</v>
      </c>
      <c r="L43" s="38">
        <f t="shared" si="4"/>
        <v>96.666666666666671</v>
      </c>
      <c r="M43" s="38">
        <f t="shared" si="5"/>
        <v>98.333333333333343</v>
      </c>
    </row>
    <row r="44" spans="1:13">
      <c r="A44" s="148" t="s">
        <v>155</v>
      </c>
      <c r="B44" s="66">
        <v>100</v>
      </c>
      <c r="C44" s="66">
        <v>100</v>
      </c>
      <c r="D44" s="66">
        <v>100</v>
      </c>
      <c r="E44" s="66">
        <v>100</v>
      </c>
      <c r="F44" s="67">
        <f t="shared" si="3"/>
        <v>100</v>
      </c>
      <c r="G44" s="36">
        <f>VLOOKUP(A:A,[1]Sheet1!$A:$B,2,FALSE)</f>
        <v>100</v>
      </c>
      <c r="H44" s="36">
        <f>VLOOKUP(A:A,[1]Sheet1!$A:$D,4,FALSE)</f>
        <v>100</v>
      </c>
      <c r="I44" s="36">
        <f>VLOOKUP(A:A,[1]Sheet1!$A:$F,6,FALSE)</f>
        <v>90</v>
      </c>
      <c r="J44" s="36">
        <v>90</v>
      </c>
      <c r="K44" s="36">
        <f>VLOOKUP(A:A,[1]Sheet1!$A:$J,10,FALSE)</f>
        <v>100</v>
      </c>
      <c r="L44" s="38">
        <f t="shared" si="4"/>
        <v>96.666666666666671</v>
      </c>
      <c r="M44" s="38">
        <f t="shared" si="5"/>
        <v>98.333333333333343</v>
      </c>
    </row>
    <row r="45" spans="1:13">
      <c r="A45" s="148" t="s">
        <v>154</v>
      </c>
      <c r="B45" s="66">
        <v>100</v>
      </c>
      <c r="C45" s="66">
        <v>100</v>
      </c>
      <c r="D45" s="66">
        <v>100</v>
      </c>
      <c r="E45" s="66">
        <v>100</v>
      </c>
      <c r="F45" s="67">
        <f t="shared" si="3"/>
        <v>100</v>
      </c>
      <c r="G45" s="36">
        <f>VLOOKUP(A:A,[1]Sheet1!$A:$B,2,FALSE)</f>
        <v>100</v>
      </c>
      <c r="H45" s="36">
        <f>VLOOKUP(A:A,[1]Sheet1!$A:$D,4,FALSE)</f>
        <v>90</v>
      </c>
      <c r="I45" s="36">
        <f>VLOOKUP(A:A,[1]Sheet1!$A:$F,6,FALSE)</f>
        <v>100</v>
      </c>
      <c r="J45" s="36">
        <f>VLOOKUP(A:A,[1]Sheet1!$A:$H,8,FALSE)</f>
        <v>100</v>
      </c>
      <c r="K45" s="36">
        <v>90</v>
      </c>
      <c r="L45" s="38">
        <f t="shared" si="4"/>
        <v>96.666666666666671</v>
      </c>
      <c r="M45" s="38">
        <f t="shared" si="5"/>
        <v>98.333333333333343</v>
      </c>
    </row>
    <row r="46" spans="1:13">
      <c r="A46" s="148" t="s">
        <v>153</v>
      </c>
      <c r="B46" s="66">
        <v>90</v>
      </c>
      <c r="C46" s="66">
        <v>100</v>
      </c>
      <c r="D46" s="66">
        <v>100</v>
      </c>
      <c r="E46" s="66">
        <v>100</v>
      </c>
      <c r="F46" s="67">
        <f t="shared" si="3"/>
        <v>96.5</v>
      </c>
      <c r="G46" s="36">
        <f>VLOOKUP(A:A,[1]Sheet1!$A:$B,2,FALSE)</f>
        <v>100</v>
      </c>
      <c r="H46" s="36">
        <f>VLOOKUP(A:A,[1]Sheet1!$A:$D,4,FALSE)</f>
        <v>100</v>
      </c>
      <c r="I46" s="36">
        <f>VLOOKUP(A:A,[1]Sheet1!$A:$F,6,FALSE)</f>
        <v>100</v>
      </c>
      <c r="J46" s="36">
        <f>VLOOKUP(A:A,[1]Sheet1!$A:$H,8,FALSE)</f>
        <v>100</v>
      </c>
      <c r="K46" s="36">
        <f>VLOOKUP(A:A,[1]Sheet1!$A:$J,10,FALSE)</f>
        <v>100</v>
      </c>
      <c r="L46" s="38">
        <f t="shared" si="4"/>
        <v>100</v>
      </c>
      <c r="M46" s="38">
        <f t="shared" si="5"/>
        <v>98.25</v>
      </c>
    </row>
    <row r="47" spans="1:13">
      <c r="A47" s="148" t="s">
        <v>152</v>
      </c>
      <c r="B47" s="66">
        <v>90</v>
      </c>
      <c r="C47" s="66">
        <v>100</v>
      </c>
      <c r="D47" s="66">
        <v>100</v>
      </c>
      <c r="E47" s="66">
        <v>100</v>
      </c>
      <c r="F47" s="67">
        <f t="shared" si="3"/>
        <v>96.5</v>
      </c>
      <c r="G47" s="36">
        <f>VLOOKUP(A:A,[1]Sheet1!$A:$B,2,FALSE)</f>
        <v>100</v>
      </c>
      <c r="H47" s="36">
        <f>VLOOKUP(A:A,[1]Sheet1!$A:$D,4,FALSE)</f>
        <v>100</v>
      </c>
      <c r="I47" s="36">
        <f>VLOOKUP(A:A,[1]Sheet1!$A:$F,6,FALSE)</f>
        <v>100</v>
      </c>
      <c r="J47" s="36">
        <f>VLOOKUP(A:A,[1]Sheet1!$A:$H,8,FALSE)</f>
        <v>100</v>
      </c>
      <c r="K47" s="36">
        <f>VLOOKUP(A:A,[1]Sheet1!$A:$J,10,FALSE)</f>
        <v>100</v>
      </c>
      <c r="L47" s="38">
        <f t="shared" si="4"/>
        <v>100</v>
      </c>
      <c r="M47" s="38">
        <f t="shared" si="5"/>
        <v>98.25</v>
      </c>
    </row>
    <row r="48" spans="1:13">
      <c r="A48" s="148" t="s">
        <v>151</v>
      </c>
      <c r="B48" s="66">
        <v>90</v>
      </c>
      <c r="C48" s="66">
        <v>100</v>
      </c>
      <c r="D48" s="66">
        <v>100</v>
      </c>
      <c r="E48" s="66">
        <v>100</v>
      </c>
      <c r="F48" s="67">
        <f t="shared" si="3"/>
        <v>96.5</v>
      </c>
      <c r="G48" s="36">
        <f>VLOOKUP(A:A,[1]Sheet1!$A:$B,2,FALSE)</f>
        <v>100</v>
      </c>
      <c r="H48" s="36">
        <f>VLOOKUP(A:A,[1]Sheet1!$A:$D,4,FALSE)</f>
        <v>100</v>
      </c>
      <c r="I48" s="36">
        <f>VLOOKUP(A:A,[1]Sheet1!$A:$F,6,FALSE)</f>
        <v>100</v>
      </c>
      <c r="J48" s="36">
        <f>VLOOKUP(A:A,[1]Sheet1!$A:$H,8,FALSE)</f>
        <v>100</v>
      </c>
      <c r="K48" s="36">
        <f>VLOOKUP(A:A,[1]Sheet1!$A:$J,10,FALSE)</f>
        <v>100</v>
      </c>
      <c r="L48" s="38">
        <f t="shared" si="4"/>
        <v>100</v>
      </c>
      <c r="M48" s="38">
        <f t="shared" si="5"/>
        <v>98.25</v>
      </c>
    </row>
    <row r="49" spans="1:13">
      <c r="A49" s="148" t="s">
        <v>150</v>
      </c>
      <c r="B49" s="66">
        <v>100</v>
      </c>
      <c r="C49" s="66">
        <v>90</v>
      </c>
      <c r="D49" s="66">
        <v>100</v>
      </c>
      <c r="E49" s="66">
        <v>100</v>
      </c>
      <c r="F49" s="67">
        <f t="shared" si="3"/>
        <v>96.5</v>
      </c>
      <c r="G49" s="36">
        <f>VLOOKUP(A:A,[1]Sheet1!$A:$B,2,FALSE)</f>
        <v>100</v>
      </c>
      <c r="H49" s="36">
        <f>VLOOKUP(A:A,[1]Sheet1!$A:$D,4,FALSE)</f>
        <v>100</v>
      </c>
      <c r="I49" s="36">
        <f>VLOOKUP(A:A,[1]Sheet1!$A:$F,6,FALSE)</f>
        <v>100</v>
      </c>
      <c r="J49" s="36">
        <f>VLOOKUP(A:A,[1]Sheet1!$A:$H,8,FALSE)</f>
        <v>100</v>
      </c>
      <c r="K49" s="36">
        <f>VLOOKUP(A:A,[1]Sheet1!$A:$J,10,FALSE)</f>
        <v>100</v>
      </c>
      <c r="L49" s="38">
        <f t="shared" si="4"/>
        <v>100</v>
      </c>
      <c r="M49" s="38">
        <f t="shared" si="5"/>
        <v>98.25</v>
      </c>
    </row>
    <row r="50" spans="1:13">
      <c r="A50" s="148" t="s">
        <v>149</v>
      </c>
      <c r="B50" s="66">
        <v>90</v>
      </c>
      <c r="C50" s="66">
        <v>100</v>
      </c>
      <c r="D50" s="66">
        <v>100</v>
      </c>
      <c r="E50" s="66">
        <v>100</v>
      </c>
      <c r="F50" s="67">
        <f t="shared" si="3"/>
        <v>96.5</v>
      </c>
      <c r="G50" s="36">
        <f>VLOOKUP(A:A,[1]Sheet1!$A:$B,2,FALSE)</f>
        <v>100</v>
      </c>
      <c r="H50" s="36">
        <f>VLOOKUP(A:A,[1]Sheet1!$A:$D,4,FALSE)</f>
        <v>100</v>
      </c>
      <c r="I50" s="36">
        <f>VLOOKUP(A:A,[1]Sheet1!$A:$F,6,FALSE)</f>
        <v>100</v>
      </c>
      <c r="J50" s="36">
        <f>VLOOKUP(A:A,[1]Sheet1!$A:$H,8,FALSE)</f>
        <v>100</v>
      </c>
      <c r="K50" s="36">
        <f>VLOOKUP(A:A,[1]Sheet1!$A:$J,10,FALSE)</f>
        <v>100</v>
      </c>
      <c r="L50" s="38">
        <f t="shared" si="4"/>
        <v>100</v>
      </c>
      <c r="M50" s="38">
        <f t="shared" si="5"/>
        <v>98.25</v>
      </c>
    </row>
    <row r="51" spans="1:13">
      <c r="A51" s="148" t="s">
        <v>148</v>
      </c>
      <c r="B51" s="66">
        <v>100</v>
      </c>
      <c r="C51" s="66">
        <v>90</v>
      </c>
      <c r="D51" s="66">
        <v>100</v>
      </c>
      <c r="E51" s="66">
        <v>100</v>
      </c>
      <c r="F51" s="67">
        <f t="shared" si="3"/>
        <v>96.5</v>
      </c>
      <c r="G51" s="36">
        <f>VLOOKUP(A:A,[1]Sheet1!$A:$B,2,FALSE)</f>
        <v>100</v>
      </c>
      <c r="H51" s="36">
        <f>VLOOKUP(A:A,[1]Sheet1!$A:$D,4,FALSE)</f>
        <v>100</v>
      </c>
      <c r="I51" s="36">
        <f>VLOOKUP(A:A,[1]Sheet1!$A:$F,6,FALSE)</f>
        <v>100</v>
      </c>
      <c r="J51" s="36">
        <f>VLOOKUP(A:A,[1]Sheet1!$A:$H,8,FALSE)</f>
        <v>100</v>
      </c>
      <c r="K51" s="36">
        <f>VLOOKUP(A:A,[1]Sheet1!$A:$J,10,FALSE)</f>
        <v>100</v>
      </c>
      <c r="L51" s="38">
        <f t="shared" si="4"/>
        <v>100</v>
      </c>
      <c r="M51" s="38">
        <f t="shared" si="5"/>
        <v>98.25</v>
      </c>
    </row>
    <row r="52" spans="1:13">
      <c r="A52" s="148" t="s">
        <v>147</v>
      </c>
      <c r="B52" s="66">
        <v>100</v>
      </c>
      <c r="C52" s="66">
        <v>90</v>
      </c>
      <c r="D52" s="66">
        <v>100</v>
      </c>
      <c r="E52" s="66">
        <v>100</v>
      </c>
      <c r="F52" s="67">
        <f t="shared" si="3"/>
        <v>96.5</v>
      </c>
      <c r="G52" s="36">
        <f>VLOOKUP(A:A,[1]Sheet1!$A:$B,2,FALSE)</f>
        <v>100</v>
      </c>
      <c r="H52" s="36">
        <f>VLOOKUP(A:A,[1]Sheet1!$A:$D,4,FALSE)</f>
        <v>100</v>
      </c>
      <c r="I52" s="36">
        <f>VLOOKUP(A:A,[1]Sheet1!$A:$F,6,FALSE)</f>
        <v>100</v>
      </c>
      <c r="J52" s="36">
        <f>VLOOKUP(A:A,[1]Sheet1!$A:$H,8,FALSE)</f>
        <v>100</v>
      </c>
      <c r="K52" s="36">
        <f>VLOOKUP(A:A,[1]Sheet1!$A:$J,10,FALSE)</f>
        <v>100</v>
      </c>
      <c r="L52" s="38">
        <f t="shared" si="4"/>
        <v>100</v>
      </c>
      <c r="M52" s="38">
        <f t="shared" si="5"/>
        <v>98.25</v>
      </c>
    </row>
    <row r="53" spans="1:13">
      <c r="A53" s="148" t="s">
        <v>146</v>
      </c>
      <c r="B53" s="66">
        <v>90</v>
      </c>
      <c r="C53" s="66">
        <v>100</v>
      </c>
      <c r="D53" s="66">
        <v>100</v>
      </c>
      <c r="E53" s="66">
        <v>100</v>
      </c>
      <c r="F53" s="67">
        <f t="shared" si="3"/>
        <v>96.5</v>
      </c>
      <c r="G53" s="36">
        <f>VLOOKUP(A:A,[1]Sheet1!$A:$B,2,FALSE)</f>
        <v>100</v>
      </c>
      <c r="H53" s="36">
        <f>VLOOKUP(A:A,[1]Sheet1!$A:$D,4,FALSE)</f>
        <v>100</v>
      </c>
      <c r="I53" s="36">
        <f>VLOOKUP(A:A,[1]Sheet1!$A:$F,6,FALSE)</f>
        <v>100</v>
      </c>
      <c r="J53" s="36">
        <f>VLOOKUP(A:A,[1]Sheet1!$A:$H,8,FALSE)</f>
        <v>100</v>
      </c>
      <c r="K53" s="36">
        <f>VLOOKUP(A:A,[1]Sheet1!$A:$J,10,FALSE)</f>
        <v>100</v>
      </c>
      <c r="L53" s="38">
        <f t="shared" si="4"/>
        <v>100</v>
      </c>
      <c r="M53" s="38">
        <f t="shared" si="5"/>
        <v>98.25</v>
      </c>
    </row>
    <row r="54" spans="1:13">
      <c r="A54" s="148" t="s">
        <v>145</v>
      </c>
      <c r="B54" s="66">
        <v>100</v>
      </c>
      <c r="C54" s="66">
        <v>90</v>
      </c>
      <c r="D54" s="66">
        <v>100</v>
      </c>
      <c r="E54" s="66">
        <v>100</v>
      </c>
      <c r="F54" s="67">
        <f t="shared" si="3"/>
        <v>96.5</v>
      </c>
      <c r="G54" s="36">
        <f>VLOOKUP(A:A,[1]Sheet1!$A:$B,2,FALSE)</f>
        <v>100</v>
      </c>
      <c r="H54" s="36">
        <f>VLOOKUP(A:A,[1]Sheet1!$A:$D,4,FALSE)</f>
        <v>100</v>
      </c>
      <c r="I54" s="36">
        <f>VLOOKUP(A:A,[1]Sheet1!$A:$F,6,FALSE)</f>
        <v>100</v>
      </c>
      <c r="J54" s="36">
        <f>VLOOKUP(A:A,[1]Sheet1!$A:$H,8,FALSE)</f>
        <v>100</v>
      </c>
      <c r="K54" s="36">
        <f>VLOOKUP(A:A,[1]Sheet1!$A:$J,10,FALSE)</f>
        <v>100</v>
      </c>
      <c r="L54" s="38">
        <f t="shared" si="4"/>
        <v>100</v>
      </c>
      <c r="M54" s="38">
        <f t="shared" si="5"/>
        <v>98.25</v>
      </c>
    </row>
    <row r="55" spans="1:13">
      <c r="A55" s="148" t="s">
        <v>144</v>
      </c>
      <c r="B55" s="66">
        <v>100</v>
      </c>
      <c r="C55" s="66">
        <v>100</v>
      </c>
      <c r="D55" s="66">
        <v>100</v>
      </c>
      <c r="E55" s="66">
        <v>100</v>
      </c>
      <c r="F55" s="67">
        <f t="shared" si="3"/>
        <v>100</v>
      </c>
      <c r="G55" s="36">
        <f>VLOOKUP(A:A,[1]Sheet1!$A:$B,2,FALSE)</f>
        <v>90</v>
      </c>
      <c r="H55" s="36">
        <f>VLOOKUP(A:A,[1]Sheet1!$A:$D,4,FALSE)</f>
        <v>100</v>
      </c>
      <c r="I55" s="36">
        <f>VLOOKUP(A:A,[1]Sheet1!$A:$F,6,FALSE)</f>
        <v>100</v>
      </c>
      <c r="J55" s="36">
        <v>90</v>
      </c>
      <c r="K55" s="36">
        <f>VLOOKUP(A:A,[1]Sheet1!$A:$J,10,FALSE)</f>
        <v>95</v>
      </c>
      <c r="L55" s="38">
        <f t="shared" si="4"/>
        <v>96.166666666666671</v>
      </c>
      <c r="M55" s="38">
        <f t="shared" si="5"/>
        <v>98.083333333333343</v>
      </c>
    </row>
    <row r="56" spans="1:13">
      <c r="A56" s="148" t="s">
        <v>143</v>
      </c>
      <c r="B56" s="66">
        <v>90</v>
      </c>
      <c r="C56" s="66">
        <v>100</v>
      </c>
      <c r="D56" s="66">
        <v>100</v>
      </c>
      <c r="E56" s="66">
        <v>100</v>
      </c>
      <c r="F56" s="67">
        <f t="shared" si="3"/>
        <v>96.5</v>
      </c>
      <c r="G56" s="36">
        <f>VLOOKUP(A:A,[1]Sheet1!$A:$B,2,FALSE)</f>
        <v>100</v>
      </c>
      <c r="H56" s="36">
        <f>VLOOKUP(A:A,[1]Sheet1!$A:$D,4,FALSE)</f>
        <v>100</v>
      </c>
      <c r="I56" s="36">
        <f>VLOOKUP(A:A,[1]Sheet1!$A:$F,6,FALSE)</f>
        <v>100</v>
      </c>
      <c r="J56" s="36">
        <f>VLOOKUP(A:A,[1]Sheet1!$A:$H,8,FALSE)</f>
        <v>90</v>
      </c>
      <c r="K56" s="36">
        <f>VLOOKUP(A:A,[1]Sheet1!$A:$J,10,FALSE)</f>
        <v>100</v>
      </c>
      <c r="L56" s="38">
        <f t="shared" si="4"/>
        <v>99</v>
      </c>
      <c r="M56" s="38">
        <f t="shared" si="5"/>
        <v>97.75</v>
      </c>
    </row>
    <row r="57" spans="1:13">
      <c r="A57" s="148" t="s">
        <v>142</v>
      </c>
      <c r="B57" s="66">
        <v>100</v>
      </c>
      <c r="C57" s="66">
        <v>90</v>
      </c>
      <c r="D57" s="66">
        <v>100</v>
      </c>
      <c r="E57" s="66">
        <v>100</v>
      </c>
      <c r="F57" s="67">
        <f t="shared" si="3"/>
        <v>96.5</v>
      </c>
      <c r="G57" s="36">
        <f>VLOOKUP(A:A,[1]Sheet1!$A:$B,2,FALSE)</f>
        <v>100</v>
      </c>
      <c r="H57" s="36">
        <f>VLOOKUP(A:A,[1]Sheet1!$A:$D,4,FALSE)</f>
        <v>100</v>
      </c>
      <c r="I57" s="36">
        <f>VLOOKUP(A:A,[1]Sheet1!$A:$F,6,FALSE)</f>
        <v>100</v>
      </c>
      <c r="J57" s="36">
        <f>VLOOKUP(A:A,[1]Sheet1!$A:$H,8,FALSE)</f>
        <v>90</v>
      </c>
      <c r="K57" s="36">
        <f>VLOOKUP(A:A,[1]Sheet1!$A:$J,10,FALSE)</f>
        <v>100</v>
      </c>
      <c r="L57" s="38">
        <f t="shared" si="4"/>
        <v>99</v>
      </c>
      <c r="M57" s="38">
        <f t="shared" si="5"/>
        <v>97.75</v>
      </c>
    </row>
    <row r="58" spans="1:13">
      <c r="A58" s="148" t="s">
        <v>141</v>
      </c>
      <c r="B58" s="66">
        <v>100</v>
      </c>
      <c r="C58" s="66">
        <v>90</v>
      </c>
      <c r="D58" s="66">
        <v>90</v>
      </c>
      <c r="E58" s="66">
        <v>100</v>
      </c>
      <c r="F58" s="67">
        <f t="shared" si="3"/>
        <v>95.5</v>
      </c>
      <c r="G58" s="36">
        <f>VLOOKUP(A:A,[1]Sheet1!$A:$B,2,FALSE)</f>
        <v>100</v>
      </c>
      <c r="H58" s="36">
        <f>VLOOKUP(A:A,[1]Sheet1!$A:$D,4,FALSE)</f>
        <v>100</v>
      </c>
      <c r="I58" s="36">
        <f>VLOOKUP(A:A,[1]Sheet1!$A:$F,6,FALSE)</f>
        <v>100</v>
      </c>
      <c r="J58" s="36">
        <f>VLOOKUP(A:A,[1]Sheet1!$A:$H,8,FALSE)</f>
        <v>100</v>
      </c>
      <c r="K58" s="36">
        <f>VLOOKUP(A:A,[1]Sheet1!$A:$J,10,FALSE)</f>
        <v>100</v>
      </c>
      <c r="L58" s="38">
        <f t="shared" si="4"/>
        <v>100</v>
      </c>
      <c r="M58" s="38">
        <f t="shared" si="5"/>
        <v>97.75</v>
      </c>
    </row>
    <row r="59" spans="1:13">
      <c r="A59" s="148" t="s">
        <v>140</v>
      </c>
      <c r="B59" s="66">
        <v>100</v>
      </c>
      <c r="C59" s="66">
        <v>100</v>
      </c>
      <c r="D59" s="66">
        <v>100</v>
      </c>
      <c r="E59" s="66">
        <v>100</v>
      </c>
      <c r="F59" s="67">
        <f t="shared" si="3"/>
        <v>100</v>
      </c>
      <c r="G59" s="36">
        <f>VLOOKUP(A:A,[1]Sheet1!$A:$B,2,FALSE)</f>
        <v>90</v>
      </c>
      <c r="H59" s="36">
        <f>VLOOKUP(A:A,[1]Sheet1!$A:$D,4,FALSE)</f>
        <v>100</v>
      </c>
      <c r="I59" s="36">
        <f>VLOOKUP(A:A,[1]Sheet1!$A:$F,6,FALSE)</f>
        <v>90</v>
      </c>
      <c r="J59" s="36">
        <f>VLOOKUP(A:A,[1]Sheet1!$A:$H,8,FALSE)</f>
        <v>100</v>
      </c>
      <c r="K59" s="36">
        <f>VLOOKUP(A:A,[1]Sheet1!$A:$J,10,FALSE)</f>
        <v>100</v>
      </c>
      <c r="L59" s="38">
        <f t="shared" si="4"/>
        <v>95.333333333333329</v>
      </c>
      <c r="M59" s="38">
        <f t="shared" si="5"/>
        <v>97.666666666666657</v>
      </c>
    </row>
    <row r="60" spans="1:13">
      <c r="A60" s="148" t="s">
        <v>139</v>
      </c>
      <c r="B60" s="66">
        <v>100</v>
      </c>
      <c r="C60" s="66">
        <v>100</v>
      </c>
      <c r="D60" s="66">
        <v>100</v>
      </c>
      <c r="E60" s="66">
        <v>100</v>
      </c>
      <c r="F60" s="67">
        <f t="shared" si="3"/>
        <v>100</v>
      </c>
      <c r="G60" s="36">
        <f>VLOOKUP(A:A,[1]Sheet1!$A:$B,2,FALSE)</f>
        <v>90</v>
      </c>
      <c r="H60" s="36">
        <f>VLOOKUP(A:A,[1]Sheet1!$A:$D,4,FALSE)</f>
        <v>100</v>
      </c>
      <c r="I60" s="36">
        <f>VLOOKUP(A:A,[1]Sheet1!$A:$F,6,FALSE)</f>
        <v>90</v>
      </c>
      <c r="J60" s="36">
        <f>VLOOKUP(A:A,[1]Sheet1!$A:$H,8,FALSE)</f>
        <v>100</v>
      </c>
      <c r="K60" s="36">
        <f>VLOOKUP(A:A,[1]Sheet1!$A:$J,10,FALSE)</f>
        <v>95</v>
      </c>
      <c r="L60" s="38">
        <f t="shared" si="4"/>
        <v>94.833333333333329</v>
      </c>
      <c r="M60" s="38">
        <f t="shared" si="5"/>
        <v>97.416666666666657</v>
      </c>
    </row>
    <row r="61" spans="1:13">
      <c r="A61" s="148" t="s">
        <v>138</v>
      </c>
      <c r="B61" s="66">
        <v>90</v>
      </c>
      <c r="C61" s="66">
        <v>100</v>
      </c>
      <c r="D61" s="66">
        <v>100</v>
      </c>
      <c r="E61" s="66">
        <v>100</v>
      </c>
      <c r="F61" s="67">
        <f t="shared" si="3"/>
        <v>96.5</v>
      </c>
      <c r="G61" s="36">
        <f>VLOOKUP(A:A,[1]Sheet1!$A:$B,2,FALSE)</f>
        <v>90</v>
      </c>
      <c r="H61" s="36">
        <f>VLOOKUP(A:A,[1]Sheet1!$A:$D,4,FALSE)</f>
        <v>100</v>
      </c>
      <c r="I61" s="36">
        <f>VLOOKUP(A:A,[1]Sheet1!$A:$F,6,FALSE)</f>
        <v>100</v>
      </c>
      <c r="J61" s="36">
        <f>VLOOKUP(A:A,[1]Sheet1!$A:$H,8,FALSE)</f>
        <v>100</v>
      </c>
      <c r="K61" s="36">
        <f>VLOOKUP(A:A,[1]Sheet1!$A:$J,10,FALSE)</f>
        <v>100</v>
      </c>
      <c r="L61" s="38">
        <f t="shared" si="4"/>
        <v>97.666666666666671</v>
      </c>
      <c r="M61" s="38">
        <f t="shared" si="5"/>
        <v>97.083333333333343</v>
      </c>
    </row>
    <row r="62" spans="1:13">
      <c r="A62" s="148" t="s">
        <v>137</v>
      </c>
      <c r="B62" s="66">
        <v>90</v>
      </c>
      <c r="C62" s="66">
        <v>100</v>
      </c>
      <c r="D62" s="66">
        <v>100</v>
      </c>
      <c r="E62" s="66">
        <v>100</v>
      </c>
      <c r="F62" s="67">
        <f t="shared" si="3"/>
        <v>96.5</v>
      </c>
      <c r="G62" s="36">
        <f>VLOOKUP(A:A,[1]Sheet1!$A:$B,2,FALSE)</f>
        <v>100</v>
      </c>
      <c r="H62" s="36">
        <f>VLOOKUP(A:A,[1]Sheet1!$A:$D,4,FALSE)</f>
        <v>100</v>
      </c>
      <c r="I62" s="36">
        <f>VLOOKUP(A:A,[1]Sheet1!$A:$F,6,FALSE)</f>
        <v>90</v>
      </c>
      <c r="J62" s="36">
        <f>VLOOKUP(A:A,[1]Sheet1!$A:$H,8,FALSE)</f>
        <v>100</v>
      </c>
      <c r="K62" s="36">
        <f>VLOOKUP(A:A,[1]Sheet1!$A:$J,10,FALSE)</f>
        <v>95</v>
      </c>
      <c r="L62" s="38">
        <f t="shared" si="4"/>
        <v>97.166666666666671</v>
      </c>
      <c r="M62" s="38">
        <f t="shared" si="5"/>
        <v>96.833333333333343</v>
      </c>
    </row>
    <row r="63" spans="1:13">
      <c r="A63" s="148" t="s">
        <v>136</v>
      </c>
      <c r="B63" s="66">
        <v>100</v>
      </c>
      <c r="C63" s="66">
        <v>90</v>
      </c>
      <c r="D63" s="66">
        <v>90</v>
      </c>
      <c r="E63" s="66">
        <v>100</v>
      </c>
      <c r="F63" s="67">
        <f t="shared" si="3"/>
        <v>95.5</v>
      </c>
      <c r="G63" s="36">
        <f>VLOOKUP(A:A,[1]Sheet1!$A:$B,2,FALSE)</f>
        <v>90</v>
      </c>
      <c r="H63" s="36">
        <f>VLOOKUP(A:A,[1]Sheet1!$A:$D,4,FALSE)</f>
        <v>100</v>
      </c>
      <c r="I63" s="36">
        <f>VLOOKUP(A:A,[1]Sheet1!$A:$F,6,FALSE)</f>
        <v>100</v>
      </c>
      <c r="J63" s="36">
        <f>VLOOKUP(A:A,[1]Sheet1!$A:$H,8,FALSE)</f>
        <v>100</v>
      </c>
      <c r="K63" s="36">
        <f>VLOOKUP(A:A,[1]Sheet1!$A:$J,10,FALSE)</f>
        <v>100</v>
      </c>
      <c r="L63" s="38">
        <f t="shared" si="4"/>
        <v>97.666666666666671</v>
      </c>
      <c r="M63" s="38">
        <f t="shared" si="5"/>
        <v>96.583333333333343</v>
      </c>
    </row>
    <row r="64" spans="1:13">
      <c r="A64" s="148" t="s">
        <v>135</v>
      </c>
      <c r="B64" s="66">
        <v>100</v>
      </c>
      <c r="C64" s="66">
        <v>90</v>
      </c>
      <c r="D64" s="66">
        <v>90</v>
      </c>
      <c r="E64" s="66">
        <v>100</v>
      </c>
      <c r="F64" s="67">
        <f t="shared" si="3"/>
        <v>95.5</v>
      </c>
      <c r="G64" s="36">
        <f>VLOOKUP(A:A,[1]Sheet1!$A:$B,2,FALSE)</f>
        <v>90</v>
      </c>
      <c r="H64" s="36">
        <f>VLOOKUP(A:A,[1]Sheet1!$A:$D,4,FALSE)</f>
        <v>100</v>
      </c>
      <c r="I64" s="36">
        <f>VLOOKUP(A:A,[1]Sheet1!$A:$F,6,FALSE)</f>
        <v>100</v>
      </c>
      <c r="J64" s="36">
        <f>VLOOKUP(A:A,[1]Sheet1!$A:$H,8,FALSE)</f>
        <v>100</v>
      </c>
      <c r="K64" s="36">
        <f>VLOOKUP(A:A,[1]Sheet1!$A:$J,10,FALSE)</f>
        <v>100</v>
      </c>
      <c r="L64" s="38">
        <f t="shared" si="4"/>
        <v>97.666666666666671</v>
      </c>
      <c r="M64" s="38">
        <f t="shared" si="5"/>
        <v>96.583333333333343</v>
      </c>
    </row>
    <row r="65" spans="1:13">
      <c r="A65" s="148" t="s">
        <v>134</v>
      </c>
      <c r="B65" s="66">
        <v>90</v>
      </c>
      <c r="C65" s="66">
        <v>100</v>
      </c>
      <c r="D65" s="66">
        <v>100</v>
      </c>
      <c r="E65" s="66">
        <v>100</v>
      </c>
      <c r="F65" s="67">
        <f t="shared" si="3"/>
        <v>96.5</v>
      </c>
      <c r="G65" s="36">
        <f>VLOOKUP(A:A,[1]Sheet1!$A:$B,2,FALSE)</f>
        <v>100</v>
      </c>
      <c r="H65" s="36">
        <f>VLOOKUP(A:A,[1]Sheet1!$A:$D,4,FALSE)</f>
        <v>100</v>
      </c>
      <c r="I65" s="36">
        <f>VLOOKUP(A:A,[1]Sheet1!$A:$F,6,FALSE)</f>
        <v>85</v>
      </c>
      <c r="J65" s="36">
        <f>VLOOKUP(A:A,[1]Sheet1!$A:$H,8,FALSE)</f>
        <v>100</v>
      </c>
      <c r="K65" s="36">
        <f>VLOOKUP(A:A,[1]Sheet1!$A:$J,10,FALSE)</f>
        <v>100</v>
      </c>
      <c r="L65" s="38">
        <f t="shared" si="4"/>
        <v>96.5</v>
      </c>
      <c r="M65" s="38">
        <f t="shared" si="5"/>
        <v>96.5</v>
      </c>
    </row>
    <row r="66" spans="1:13">
      <c r="A66" s="148" t="s">
        <v>133</v>
      </c>
      <c r="B66" s="66">
        <v>80</v>
      </c>
      <c r="C66" s="66">
        <v>100</v>
      </c>
      <c r="D66" s="66">
        <v>100</v>
      </c>
      <c r="E66" s="66">
        <v>100</v>
      </c>
      <c r="F66" s="67">
        <f t="shared" si="3"/>
        <v>93</v>
      </c>
      <c r="G66" s="36">
        <f>VLOOKUP(A:A,[1]Sheet1!$A:$B,2,FALSE)</f>
        <v>100</v>
      </c>
      <c r="H66" s="36">
        <f>VLOOKUP(A:A,[1]Sheet1!$A:$D,4,FALSE)</f>
        <v>100</v>
      </c>
      <c r="I66" s="36">
        <f>VLOOKUP(A:A,[1]Sheet1!$A:$F,6,FALSE)</f>
        <v>100</v>
      </c>
      <c r="J66" s="36">
        <f>VLOOKUP(A:A,[1]Sheet1!$A:$H,8,FALSE)</f>
        <v>100</v>
      </c>
      <c r="K66" s="36">
        <f>VLOOKUP(A:A,[1]Sheet1!$A:$J,10,FALSE)</f>
        <v>100</v>
      </c>
      <c r="L66" s="38">
        <f t="shared" si="4"/>
        <v>100</v>
      </c>
      <c r="M66" s="38">
        <f t="shared" si="5"/>
        <v>96.5</v>
      </c>
    </row>
    <row r="67" spans="1:13">
      <c r="A67" s="148" t="s">
        <v>132</v>
      </c>
      <c r="B67" s="66">
        <v>80</v>
      </c>
      <c r="C67" s="66">
        <v>100</v>
      </c>
      <c r="D67" s="66">
        <v>100</v>
      </c>
      <c r="E67" s="66">
        <v>100</v>
      </c>
      <c r="F67" s="67">
        <f t="shared" ref="F67:F81" si="6">((B67+C67)/2*0.7)+((D67+E67)/2*0.2)+10</f>
        <v>93</v>
      </c>
      <c r="G67" s="36">
        <f>VLOOKUP(A:A,[1]Sheet1!$A:$B,2,FALSE)</f>
        <v>100</v>
      </c>
      <c r="H67" s="36">
        <f>VLOOKUP(A:A,[1]Sheet1!$A:$D,4,FALSE)</f>
        <v>100</v>
      </c>
      <c r="I67" s="36">
        <f>VLOOKUP(A:A,[1]Sheet1!$A:$F,6,FALSE)</f>
        <v>100</v>
      </c>
      <c r="J67" s="36">
        <f>VLOOKUP(A:A,[1]Sheet1!$A:$H,8,FALSE)</f>
        <v>100</v>
      </c>
      <c r="K67" s="36">
        <f>VLOOKUP(A:A,[1]Sheet1!$A:$J,10,FALSE)</f>
        <v>100</v>
      </c>
      <c r="L67" s="38">
        <f t="shared" ref="L67:L81" si="7">((G67+H67+I67)/3*0.7+(J67+K67)/2*0.2)+10</f>
        <v>100</v>
      </c>
      <c r="M67" s="38">
        <f t="shared" si="5"/>
        <v>96.5</v>
      </c>
    </row>
    <row r="68" spans="1:13">
      <c r="A68" s="148" t="s">
        <v>131</v>
      </c>
      <c r="B68" s="66">
        <v>100</v>
      </c>
      <c r="C68" s="66">
        <v>100</v>
      </c>
      <c r="D68" s="66">
        <v>95</v>
      </c>
      <c r="E68" s="66">
        <v>100</v>
      </c>
      <c r="F68" s="67">
        <f t="shared" si="6"/>
        <v>99.5</v>
      </c>
      <c r="G68" s="36">
        <f>VLOOKUP(A:A,[1]Sheet1!$A:$B,2,FALSE)</f>
        <v>80</v>
      </c>
      <c r="H68" s="36">
        <f>VLOOKUP(A:A,[1]Sheet1!$A:$D,4,FALSE)</f>
        <v>100</v>
      </c>
      <c r="I68" s="36">
        <f>VLOOKUP(A:A,[1]Sheet1!$A:$F,6,FALSE)</f>
        <v>90</v>
      </c>
      <c r="J68" s="36">
        <f>VLOOKUP(A:A,[1]Sheet1!$A:$H,8,FALSE)</f>
        <v>100</v>
      </c>
      <c r="K68" s="36">
        <f>VLOOKUP(A:A,[1]Sheet1!$A:$J,10,FALSE)</f>
        <v>100</v>
      </c>
      <c r="L68" s="38">
        <f t="shared" si="7"/>
        <v>93</v>
      </c>
      <c r="M68" s="38">
        <f t="shared" ref="M68:M81" si="8">AVERAGE(F68,L68)</f>
        <v>96.25</v>
      </c>
    </row>
    <row r="69" spans="1:13">
      <c r="A69" s="148" t="s">
        <v>130</v>
      </c>
      <c r="B69" s="66">
        <v>100</v>
      </c>
      <c r="C69" s="66">
        <v>90</v>
      </c>
      <c r="D69" s="66">
        <v>100</v>
      </c>
      <c r="E69" s="66">
        <v>90</v>
      </c>
      <c r="F69" s="67">
        <f t="shared" si="6"/>
        <v>95.5</v>
      </c>
      <c r="G69" s="36">
        <f>VLOOKUP(A:A,[1]Sheet1!$A:$B,2,FALSE)</f>
        <v>90</v>
      </c>
      <c r="H69" s="36">
        <f>VLOOKUP(A:A,[1]Sheet1!$A:$D,4,FALSE)</f>
        <v>100</v>
      </c>
      <c r="I69" s="36">
        <f>VLOOKUP(A:A,[1]Sheet1!$A:$F,6,FALSE)</f>
        <v>100</v>
      </c>
      <c r="J69" s="36">
        <f>VLOOKUP(A:A,[1]Sheet1!$A:$H,8,FALSE)</f>
        <v>90</v>
      </c>
      <c r="K69" s="36">
        <f>VLOOKUP(A:A,[1]Sheet1!$A:$J,10,FALSE)</f>
        <v>100</v>
      </c>
      <c r="L69" s="38">
        <f t="shared" si="7"/>
        <v>96.666666666666671</v>
      </c>
      <c r="M69" s="38">
        <f t="shared" si="8"/>
        <v>96.083333333333343</v>
      </c>
    </row>
    <row r="70" spans="1:13">
      <c r="A70" s="148" t="s">
        <v>129</v>
      </c>
      <c r="B70" s="66">
        <v>100</v>
      </c>
      <c r="C70" s="66">
        <v>90</v>
      </c>
      <c r="D70" s="66">
        <v>90</v>
      </c>
      <c r="E70" s="66">
        <v>100</v>
      </c>
      <c r="F70" s="67">
        <f t="shared" si="6"/>
        <v>95.5</v>
      </c>
      <c r="G70" s="36">
        <f>VLOOKUP(A:A,[1]Sheet1!$A:$B,2,FALSE)</f>
        <v>90</v>
      </c>
      <c r="H70" s="36">
        <f>VLOOKUP(A:A,[1]Sheet1!$A:$D,4,FALSE)</f>
        <v>100</v>
      </c>
      <c r="I70" s="36">
        <f>VLOOKUP(A:A,[1]Sheet1!$A:$F,6,FALSE)</f>
        <v>100</v>
      </c>
      <c r="J70" s="36">
        <f>VLOOKUP(A:A,[1]Sheet1!$A:$H,8,FALSE)</f>
        <v>90</v>
      </c>
      <c r="K70" s="36">
        <f>VLOOKUP(A:A,[1]Sheet1!$A:$J,10,FALSE)</f>
        <v>100</v>
      </c>
      <c r="L70" s="38">
        <f t="shared" si="7"/>
        <v>96.666666666666671</v>
      </c>
      <c r="M70" s="38">
        <f t="shared" si="8"/>
        <v>96.083333333333343</v>
      </c>
    </row>
    <row r="71" spans="1:13">
      <c r="A71" s="148" t="s">
        <v>128</v>
      </c>
      <c r="B71" s="66">
        <v>100</v>
      </c>
      <c r="C71" s="66">
        <v>80</v>
      </c>
      <c r="D71" s="66">
        <v>90</v>
      </c>
      <c r="E71" s="66">
        <v>100</v>
      </c>
      <c r="F71" s="67">
        <f t="shared" si="6"/>
        <v>92</v>
      </c>
      <c r="G71" s="36">
        <f>VLOOKUP(A:A,[1]Sheet1!$A:$B,2,FALSE)</f>
        <v>100</v>
      </c>
      <c r="H71" s="36">
        <f>VLOOKUP(A:A,[1]Sheet1!$A:$D,4,FALSE)</f>
        <v>100</v>
      </c>
      <c r="I71" s="36">
        <f>VLOOKUP(A:A,[1]Sheet1!$A:$F,6,FALSE)</f>
        <v>100</v>
      </c>
      <c r="J71" s="36">
        <f>VLOOKUP(A:A,[1]Sheet1!$A:$H,8,FALSE)</f>
        <v>100</v>
      </c>
      <c r="K71" s="36">
        <f>VLOOKUP(A:A,[1]Sheet1!$A:$J,10,FALSE)</f>
        <v>100</v>
      </c>
      <c r="L71" s="38">
        <f t="shared" si="7"/>
        <v>100</v>
      </c>
      <c r="M71" s="38">
        <f t="shared" si="8"/>
        <v>96</v>
      </c>
    </row>
    <row r="72" spans="1:13">
      <c r="A72" s="148" t="s">
        <v>127</v>
      </c>
      <c r="B72" s="66">
        <v>90</v>
      </c>
      <c r="C72" s="66">
        <v>90</v>
      </c>
      <c r="D72" s="66">
        <v>90</v>
      </c>
      <c r="E72" s="66">
        <v>100</v>
      </c>
      <c r="F72" s="67">
        <f t="shared" si="6"/>
        <v>92</v>
      </c>
      <c r="G72" s="36">
        <f>VLOOKUP(A:A,[1]Sheet1!$A:$B,2,FALSE)</f>
        <v>100</v>
      </c>
      <c r="H72" s="36">
        <f>VLOOKUP(A:A,[1]Sheet1!$A:$D,4,FALSE)</f>
        <v>100</v>
      </c>
      <c r="I72" s="36">
        <f>VLOOKUP(A:A,[1]Sheet1!$A:$F,6,FALSE)</f>
        <v>100</v>
      </c>
      <c r="J72" s="36">
        <f>VLOOKUP(A:A,[1]Sheet1!$A:$H,8,FALSE)</f>
        <v>100</v>
      </c>
      <c r="K72" s="36">
        <f>VLOOKUP(A:A,[1]Sheet1!$A:$J,10,FALSE)</f>
        <v>100</v>
      </c>
      <c r="L72" s="38">
        <f t="shared" si="7"/>
        <v>100</v>
      </c>
      <c r="M72" s="38">
        <f t="shared" si="8"/>
        <v>96</v>
      </c>
    </row>
    <row r="73" spans="1:13">
      <c r="A73" s="148" t="s">
        <v>126</v>
      </c>
      <c r="B73" s="66">
        <v>90</v>
      </c>
      <c r="C73" s="66">
        <v>100</v>
      </c>
      <c r="D73" s="66">
        <v>95</v>
      </c>
      <c r="E73" s="66">
        <v>100</v>
      </c>
      <c r="F73" s="67">
        <f t="shared" si="6"/>
        <v>96</v>
      </c>
      <c r="G73" s="36">
        <f>VLOOKUP(A:A,[1]Sheet1!$A:$B,2,FALSE)</f>
        <v>90</v>
      </c>
      <c r="H73" s="36">
        <f>VLOOKUP(A:A,[1]Sheet1!$A:$D,4,FALSE)</f>
        <v>100</v>
      </c>
      <c r="I73" s="36">
        <f>VLOOKUP(A:A,[1]Sheet1!$A:$F,6,FALSE)</f>
        <v>90</v>
      </c>
      <c r="J73" s="36">
        <f>VLOOKUP(A:A,[1]Sheet1!$A:$H,8,FALSE)</f>
        <v>100</v>
      </c>
      <c r="K73" s="36">
        <f>VLOOKUP(A:A,[1]Sheet1!$A:$J,10,FALSE)</f>
        <v>100</v>
      </c>
      <c r="L73" s="38">
        <f t="shared" si="7"/>
        <v>95.333333333333329</v>
      </c>
      <c r="M73" s="38">
        <f t="shared" si="8"/>
        <v>95.666666666666657</v>
      </c>
    </row>
    <row r="74" spans="1:13">
      <c r="A74" s="148" t="s">
        <v>125</v>
      </c>
      <c r="B74" s="66">
        <v>90</v>
      </c>
      <c r="C74" s="66">
        <v>90</v>
      </c>
      <c r="D74" s="66">
        <v>100</v>
      </c>
      <c r="E74" s="66">
        <v>100</v>
      </c>
      <c r="F74" s="67">
        <f t="shared" si="6"/>
        <v>93</v>
      </c>
      <c r="G74" s="36">
        <f>VLOOKUP(A:A,[1]Sheet1!$A:$B,2,FALSE)</f>
        <v>90</v>
      </c>
      <c r="H74" s="36">
        <f>VLOOKUP(A:A,[1]Sheet1!$A:$D,4,FALSE)</f>
        <v>100</v>
      </c>
      <c r="I74" s="36">
        <f>VLOOKUP(A:A,[1]Sheet1!$A:$F,6,FALSE)</f>
        <v>100</v>
      </c>
      <c r="J74" s="36">
        <f>VLOOKUP(A:A,[1]Sheet1!$A:$H,8,FALSE)</f>
        <v>100</v>
      </c>
      <c r="K74" s="36">
        <f>VLOOKUP(A:A,[1]Sheet1!$A:$J,10,FALSE)</f>
        <v>95</v>
      </c>
      <c r="L74" s="38">
        <f t="shared" si="7"/>
        <v>97.166666666666671</v>
      </c>
      <c r="M74" s="38">
        <f t="shared" si="8"/>
        <v>95.083333333333343</v>
      </c>
    </row>
    <row r="75" spans="1:13">
      <c r="A75" s="148" t="s">
        <v>124</v>
      </c>
      <c r="B75" s="66">
        <v>100</v>
      </c>
      <c r="C75" s="66">
        <v>100</v>
      </c>
      <c r="D75" s="66">
        <v>100</v>
      </c>
      <c r="E75" s="66">
        <v>100</v>
      </c>
      <c r="F75" s="67">
        <f t="shared" si="6"/>
        <v>100</v>
      </c>
      <c r="G75" s="36">
        <f>VLOOKUP(A:A,[1]Sheet1!$A:$B,2,FALSE)</f>
        <v>100</v>
      </c>
      <c r="H75" s="36">
        <f>VLOOKUP(A:A,[1]Sheet1!$A:$D,4,FALSE)</f>
        <v>100</v>
      </c>
      <c r="I75" s="36">
        <f>VLOOKUP(A:A,[1]Sheet1!$A:$F,6,FALSE)</f>
        <v>50</v>
      </c>
      <c r="J75" s="36">
        <f>VLOOKUP(A:A,[1]Sheet1!$A:$H,8,FALSE)</f>
        <v>100</v>
      </c>
      <c r="K75" s="36">
        <f>VLOOKUP(A:A,[1]Sheet1!$A:$J,10,FALSE)</f>
        <v>100</v>
      </c>
      <c r="L75" s="38">
        <f t="shared" si="7"/>
        <v>88.333333333333329</v>
      </c>
      <c r="M75" s="38">
        <f t="shared" si="8"/>
        <v>94.166666666666657</v>
      </c>
    </row>
    <row r="76" spans="1:13">
      <c r="A76" s="148" t="s">
        <v>123</v>
      </c>
      <c r="B76" s="66">
        <v>80</v>
      </c>
      <c r="C76" s="66">
        <v>100</v>
      </c>
      <c r="D76" s="66">
        <v>100</v>
      </c>
      <c r="E76" s="66">
        <v>100</v>
      </c>
      <c r="F76" s="67">
        <f t="shared" si="6"/>
        <v>93</v>
      </c>
      <c r="G76" s="36">
        <f>VLOOKUP(A:A,[1]Sheet1!$A:$B,2,FALSE)</f>
        <v>90</v>
      </c>
      <c r="H76" s="36">
        <f>VLOOKUP(A:A,[1]Sheet1!$A:$D,4,FALSE)</f>
        <v>90</v>
      </c>
      <c r="I76" s="36">
        <f>VLOOKUP(A:A,[1]Sheet1!$A:$F,6,FALSE)</f>
        <v>100</v>
      </c>
      <c r="J76" s="36">
        <f>VLOOKUP(A:A,[1]Sheet1!$A:$H,8,FALSE)</f>
        <v>100</v>
      </c>
      <c r="K76" s="36">
        <f>VLOOKUP(A:A,[1]Sheet1!$A:$J,10,FALSE)</f>
        <v>100</v>
      </c>
      <c r="L76" s="38">
        <f t="shared" si="7"/>
        <v>95.333333333333329</v>
      </c>
      <c r="M76" s="38">
        <f t="shared" si="8"/>
        <v>94.166666666666657</v>
      </c>
    </row>
    <row r="77" spans="1:13">
      <c r="A77" s="148" t="s">
        <v>122</v>
      </c>
      <c r="B77" s="66">
        <v>100</v>
      </c>
      <c r="C77" s="66">
        <v>70</v>
      </c>
      <c r="D77" s="66">
        <v>100</v>
      </c>
      <c r="E77" s="66">
        <v>100</v>
      </c>
      <c r="F77" s="67">
        <f t="shared" si="6"/>
        <v>89.5</v>
      </c>
      <c r="G77" s="36">
        <f>VLOOKUP(A:A,[1]Sheet1!$A:$B,2,FALSE)</f>
        <v>100</v>
      </c>
      <c r="H77" s="36">
        <f>VLOOKUP(A:A,[1]Sheet1!$A:$D,4,FALSE)</f>
        <v>100</v>
      </c>
      <c r="I77" s="36">
        <f>VLOOKUP(A:A,[1]Sheet1!$A:$F,6,FALSE)</f>
        <v>100</v>
      </c>
      <c r="J77" s="36">
        <f>VLOOKUP(A:A,[1]Sheet1!$A:$H,8,FALSE)</f>
        <v>90</v>
      </c>
      <c r="K77" s="36">
        <f>VLOOKUP(A:A,[1]Sheet1!$A:$J,10,FALSE)</f>
        <v>90</v>
      </c>
      <c r="L77" s="38">
        <f t="shared" si="7"/>
        <v>98</v>
      </c>
      <c r="M77" s="38">
        <f t="shared" si="8"/>
        <v>93.75</v>
      </c>
    </row>
    <row r="78" spans="1:13">
      <c r="A78" s="148" t="s">
        <v>121</v>
      </c>
      <c r="B78" s="66">
        <v>90</v>
      </c>
      <c r="C78" s="66">
        <v>80</v>
      </c>
      <c r="D78" s="66">
        <v>100</v>
      </c>
      <c r="E78" s="66">
        <v>100</v>
      </c>
      <c r="F78" s="67">
        <f t="shared" si="6"/>
        <v>89.5</v>
      </c>
      <c r="G78" s="36">
        <f>VLOOKUP(A:A,[1]Sheet1!$A:$B,2,FALSE)</f>
        <v>90</v>
      </c>
      <c r="H78" s="36">
        <f>VLOOKUP(A:A,[1]Sheet1!$A:$D,4,FALSE)</f>
        <v>100</v>
      </c>
      <c r="I78" s="36">
        <f>VLOOKUP(A:A,[1]Sheet1!$A:$F,6,FALSE)</f>
        <v>100</v>
      </c>
      <c r="J78" s="36">
        <f>VLOOKUP(A:A,[1]Sheet1!$A:$H,8,FALSE)</f>
        <v>90</v>
      </c>
      <c r="K78" s="36">
        <f>VLOOKUP(A:A,[1]Sheet1!$A:$J,10,FALSE)</f>
        <v>100</v>
      </c>
      <c r="L78" s="38">
        <f t="shared" si="7"/>
        <v>96.666666666666671</v>
      </c>
      <c r="M78" s="38">
        <f t="shared" si="8"/>
        <v>93.083333333333343</v>
      </c>
    </row>
    <row r="79" spans="1:13">
      <c r="A79" s="148" t="s">
        <v>120</v>
      </c>
      <c r="B79" s="66">
        <v>90</v>
      </c>
      <c r="C79" s="66">
        <v>70</v>
      </c>
      <c r="D79" s="66">
        <v>100</v>
      </c>
      <c r="E79" s="66">
        <v>100</v>
      </c>
      <c r="F79" s="67">
        <f t="shared" si="6"/>
        <v>86</v>
      </c>
      <c r="G79" s="36">
        <f>VLOOKUP(A:A,[1]Sheet1!$A:$B,2,FALSE)</f>
        <v>100</v>
      </c>
      <c r="H79" s="36">
        <f>VLOOKUP(A:A,[1]Sheet1!$A:$D,4,FALSE)</f>
        <v>100</v>
      </c>
      <c r="I79" s="36">
        <f>VLOOKUP(A:A,[1]Sheet1!$A:$F,6,FALSE)</f>
        <v>100</v>
      </c>
      <c r="J79" s="36">
        <f>VLOOKUP(A:A,[1]Sheet1!$A:$H,8,FALSE)</f>
        <v>100</v>
      </c>
      <c r="K79" s="36">
        <f>VLOOKUP(A:A,[1]Sheet1!$A:$J,10,FALSE)</f>
        <v>100</v>
      </c>
      <c r="L79" s="38">
        <f t="shared" si="7"/>
        <v>100</v>
      </c>
      <c r="M79" s="38">
        <f t="shared" si="8"/>
        <v>93</v>
      </c>
    </row>
    <row r="80" spans="1:13">
      <c r="A80" s="148" t="s">
        <v>119</v>
      </c>
      <c r="B80" s="66">
        <v>90</v>
      </c>
      <c r="C80" s="66">
        <v>100</v>
      </c>
      <c r="D80" s="66">
        <v>100</v>
      </c>
      <c r="E80" s="66">
        <v>100</v>
      </c>
      <c r="F80" s="67">
        <f t="shared" si="6"/>
        <v>96.5</v>
      </c>
      <c r="G80" s="36">
        <f>VLOOKUP(A:A,[1]Sheet1!$A:$B,2,FALSE)</f>
        <v>100</v>
      </c>
      <c r="H80" s="36">
        <f>VLOOKUP(A:A,[1]Sheet1!$A:$D,4,FALSE)</f>
        <v>100</v>
      </c>
      <c r="I80" s="36">
        <f>VLOOKUP(A:A,[1]Sheet1!$A:$F,6,FALSE)</f>
        <v>50</v>
      </c>
      <c r="J80" s="36">
        <f>VLOOKUP(A:A,[1]Sheet1!$A:$H,8,FALSE)</f>
        <v>100</v>
      </c>
      <c r="K80" s="36">
        <f>VLOOKUP(A:A,[1]Sheet1!$A:$J,10,FALSE)</f>
        <v>100</v>
      </c>
      <c r="L80" s="38">
        <f t="shared" si="7"/>
        <v>88.333333333333329</v>
      </c>
      <c r="M80" s="38">
        <f t="shared" si="8"/>
        <v>92.416666666666657</v>
      </c>
    </row>
    <row r="81" spans="1:13">
      <c r="A81" s="148" t="s">
        <v>118</v>
      </c>
      <c r="B81" s="66">
        <v>100</v>
      </c>
      <c r="C81" s="66">
        <v>50</v>
      </c>
      <c r="D81" s="66">
        <v>100</v>
      </c>
      <c r="E81" s="66">
        <v>100</v>
      </c>
      <c r="F81" s="67">
        <f t="shared" si="6"/>
        <v>82.5</v>
      </c>
      <c r="G81" s="36">
        <f>VLOOKUP(A:A,[1]Sheet1!$A:$B,2,FALSE)</f>
        <v>90</v>
      </c>
      <c r="H81" s="36">
        <f>VLOOKUP(A:A,[1]Sheet1!$A:$D,4,FALSE)</f>
        <v>100</v>
      </c>
      <c r="I81" s="36">
        <f>VLOOKUP(A:A,[1]Sheet1!$A:$F,6,FALSE)</f>
        <v>100</v>
      </c>
      <c r="J81" s="36">
        <f>VLOOKUP(A:A,[1]Sheet1!$A:$H,8,FALSE)</f>
        <v>100</v>
      </c>
      <c r="K81" s="36">
        <f>VLOOKUP(A:A,[1]Sheet1!$A:$J,10,FALSE)</f>
        <v>90</v>
      </c>
      <c r="L81" s="38">
        <f t="shared" si="7"/>
        <v>96.666666666666671</v>
      </c>
      <c r="M81" s="38">
        <f t="shared" si="8"/>
        <v>89.583333333333343</v>
      </c>
    </row>
  </sheetData>
  <autoFilter ref="A2:F81" xr:uid="{00000000-0009-0000-0000-000000000000}"/>
  <mergeCells count="2">
    <mergeCell ref="B1:F1"/>
    <mergeCell ref="G1:L1"/>
  </mergeCells>
  <phoneticPr fontId="1" type="noConversion"/>
  <conditionalFormatting sqref="A2:A1048390">
    <cfRule type="cellIs" dxfId="17" priority="1" operator="between">
      <formula>"T214018"</formula>
      <formula>"T216006"</formula>
    </cfRule>
    <cfRule type="cellIs" dxfId="16" priority="2" operator="between">
      <formula>"T214018"</formula>
      <formula>"T216006"</formula>
    </cfRule>
    <cfRule type="cellIs" dxfId="15" priority="3" operator="between">
      <formula>"T214018"</formula>
      <formula>"T216006"</formula>
    </cfRule>
    <cfRule type="cellIs" dxfId="14" priority="4" operator="between">
      <formula>"T131001"</formula>
      <formula>"T133029"</formula>
    </cfRule>
    <cfRule type="cellIs" dxfId="13" priority="5" operator="between">
      <formula>"T171002"</formula>
      <formula>"T172009"</formula>
    </cfRule>
    <cfRule type="cellIs" dxfId="12" priority="6" operator="between">
      <formula>"T041012"</formula>
      <formula>"T045074"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52E45-5F82-4DD8-80CA-7C2B785F7AC3}">
  <dimension ref="A1:N86"/>
  <sheetViews>
    <sheetView tabSelected="1" zoomScale="56" workbookViewId="0">
      <selection activeCell="K51" sqref="K51"/>
    </sheetView>
  </sheetViews>
  <sheetFormatPr defaultColWidth="10" defaultRowHeight="14"/>
  <cols>
    <col min="1" max="1" width="7.83203125" style="117" bestFit="1" customWidth="1"/>
    <col min="2" max="5" width="8.83203125" style="117" bestFit="1" customWidth="1"/>
    <col min="6" max="6" width="6.6640625" style="120" bestFit="1" customWidth="1"/>
    <col min="7" max="12" width="15.4140625" style="117" bestFit="1" customWidth="1"/>
    <col min="13" max="13" width="5.33203125" style="117" bestFit="1" customWidth="1"/>
    <col min="14" max="14" width="8.5" style="120" bestFit="1" customWidth="1"/>
    <col min="15" max="16384" width="10" style="117"/>
  </cols>
  <sheetData>
    <row r="1" spans="1:14">
      <c r="B1" s="169" t="s">
        <v>208</v>
      </c>
      <c r="C1" s="169"/>
      <c r="D1" s="169"/>
      <c r="E1" s="169"/>
      <c r="F1" s="169"/>
      <c r="I1" s="117" t="s">
        <v>116</v>
      </c>
    </row>
    <row r="2" spans="1:14" ht="28">
      <c r="A2" s="118" t="s">
        <v>207</v>
      </c>
      <c r="B2" s="118" t="s">
        <v>206</v>
      </c>
      <c r="C2" s="118" t="s">
        <v>205</v>
      </c>
      <c r="D2" s="118" t="s">
        <v>204</v>
      </c>
      <c r="E2" s="118" t="s">
        <v>203</v>
      </c>
      <c r="F2" s="119" t="s">
        <v>202</v>
      </c>
      <c r="G2" s="117" t="s">
        <v>201</v>
      </c>
      <c r="H2" s="117" t="s">
        <v>200</v>
      </c>
      <c r="I2" s="117" t="s">
        <v>199</v>
      </c>
      <c r="J2" s="117" t="s">
        <v>294</v>
      </c>
      <c r="K2" s="117" t="s">
        <v>198</v>
      </c>
      <c r="L2" s="117" t="s">
        <v>197</v>
      </c>
      <c r="M2" s="117" t="s">
        <v>108</v>
      </c>
      <c r="N2" s="120" t="s">
        <v>293</v>
      </c>
    </row>
    <row r="3" spans="1:14">
      <c r="A3" s="139" t="s">
        <v>292</v>
      </c>
      <c r="B3" s="121">
        <v>100</v>
      </c>
      <c r="C3" s="122">
        <v>100</v>
      </c>
      <c r="D3" s="121">
        <v>100</v>
      </c>
      <c r="E3" s="121">
        <v>100</v>
      </c>
      <c r="F3" s="123">
        <f t="shared" ref="F3:F34" si="0">((B3+C3)/2*0.7)+((D3+E3)/2*0.2)+10</f>
        <v>100</v>
      </c>
      <c r="G3" s="124">
        <f>VLOOKUP(A:A,'[2]22级男生'!$A:$B,2,FALSE)</f>
        <v>100</v>
      </c>
      <c r="H3" s="124">
        <f>VLOOKUP(A:A,'[2]22级男生'!$A:$C,3,FALSE)</f>
        <v>100</v>
      </c>
      <c r="I3" s="124">
        <f>VLOOKUP(A:A,'[2]22级男生'!$A:$D,4,FALSE)</f>
        <v>100</v>
      </c>
      <c r="J3" s="124">
        <f>VLOOKUP(A:A,'[2]22级男生'!$A:$E,5,FALSE)</f>
        <v>100</v>
      </c>
      <c r="K3" s="124">
        <v>100</v>
      </c>
      <c r="L3" s="124">
        <v>100</v>
      </c>
      <c r="M3" s="124">
        <f>VLOOKUP(A:A,'[2]22级男生'!$A:$H,8,FALSE)</f>
        <v>100</v>
      </c>
      <c r="N3" s="136">
        <f t="shared" ref="N3:N34" si="1">AVERAGE(F3,M3)</f>
        <v>100</v>
      </c>
    </row>
    <row r="4" spans="1:14">
      <c r="A4" s="140" t="s">
        <v>291</v>
      </c>
      <c r="B4" s="121">
        <v>100</v>
      </c>
      <c r="C4" s="122">
        <v>100</v>
      </c>
      <c r="D4" s="121">
        <v>100</v>
      </c>
      <c r="E4" s="121">
        <v>100</v>
      </c>
      <c r="F4" s="123">
        <f t="shared" si="0"/>
        <v>100</v>
      </c>
      <c r="G4" s="124">
        <f>VLOOKUP(A:A,'[2]22级男生'!$A:$B,2,FALSE)</f>
        <v>100</v>
      </c>
      <c r="H4" s="124">
        <f>VLOOKUP(A:A,'[2]22级男生'!$A:$C,3,FALSE)</f>
        <v>100</v>
      </c>
      <c r="I4" s="124">
        <f>VLOOKUP(A:A,'[2]22级男生'!$A:$D,4,FALSE)</f>
        <v>100</v>
      </c>
      <c r="J4" s="124">
        <f>VLOOKUP(A:A,'[2]22级男生'!$A:$E,5,FALSE)</f>
        <v>100</v>
      </c>
      <c r="K4" s="124">
        <v>100</v>
      </c>
      <c r="L4" s="124">
        <v>100</v>
      </c>
      <c r="M4" s="124">
        <f>VLOOKUP(A:A,'[2]22级男生'!$A:$H,8,FALSE)</f>
        <v>100</v>
      </c>
      <c r="N4" s="136">
        <f t="shared" si="1"/>
        <v>100</v>
      </c>
    </row>
    <row r="5" spans="1:14">
      <c r="A5" s="139" t="s">
        <v>290</v>
      </c>
      <c r="B5" s="121">
        <v>100</v>
      </c>
      <c r="C5" s="122">
        <v>100</v>
      </c>
      <c r="D5" s="121">
        <v>100</v>
      </c>
      <c r="E5" s="121">
        <v>100</v>
      </c>
      <c r="F5" s="123">
        <f t="shared" si="0"/>
        <v>100</v>
      </c>
      <c r="G5" s="124">
        <f>VLOOKUP(A:A,'[2]22级男生'!$A:$B,2,FALSE)</f>
        <v>100</v>
      </c>
      <c r="H5" s="124">
        <f>VLOOKUP(A:A,'[2]22级男生'!$A:$C,3,FALSE)</f>
        <v>100</v>
      </c>
      <c r="I5" s="124">
        <f>VLOOKUP(A:A,'[2]22级男生'!$A:$D,4,FALSE)</f>
        <v>100</v>
      </c>
      <c r="J5" s="124">
        <f>VLOOKUP(A:A,'[2]22级男生'!$A:$E,5,FALSE)</f>
        <v>100</v>
      </c>
      <c r="K5" s="124">
        <v>100</v>
      </c>
      <c r="L5" s="124">
        <v>100</v>
      </c>
      <c r="M5" s="124">
        <f>VLOOKUP(A:A,'[2]22级男生'!$A:$H,8,FALSE)</f>
        <v>100</v>
      </c>
      <c r="N5" s="136">
        <f t="shared" si="1"/>
        <v>100</v>
      </c>
    </row>
    <row r="6" spans="1:14">
      <c r="A6" s="140" t="s">
        <v>289</v>
      </c>
      <c r="B6" s="125">
        <v>100</v>
      </c>
      <c r="C6" s="126">
        <v>100</v>
      </c>
      <c r="D6" s="125">
        <v>99</v>
      </c>
      <c r="E6" s="125">
        <v>100</v>
      </c>
      <c r="F6" s="127">
        <f t="shared" si="0"/>
        <v>99.9</v>
      </c>
      <c r="G6" s="128">
        <f>VLOOKUP(A:A,'[2]22级男生'!$A:$B,2,FALSE)</f>
        <v>100</v>
      </c>
      <c r="H6" s="128">
        <f>VLOOKUP(A:A,'[2]22级男生'!$A:$C,3,FALSE)</f>
        <v>100</v>
      </c>
      <c r="I6" s="128">
        <f>VLOOKUP(A:A,'[2]22级男生'!$A:$D,4,FALSE)</f>
        <v>100</v>
      </c>
      <c r="J6" s="128">
        <f>VLOOKUP(A:A,'[2]22级男生'!$A:$E,5,FALSE)</f>
        <v>100</v>
      </c>
      <c r="K6" s="128">
        <v>100</v>
      </c>
      <c r="L6" s="128">
        <v>100</v>
      </c>
      <c r="M6" s="128">
        <f>VLOOKUP(A:A,'[2]22级男生'!$A:$H,8,FALSE)</f>
        <v>100</v>
      </c>
      <c r="N6" s="137">
        <f t="shared" si="1"/>
        <v>99.95</v>
      </c>
    </row>
    <row r="7" spans="1:14">
      <c r="A7" s="139" t="s">
        <v>288</v>
      </c>
      <c r="B7" s="125">
        <v>100</v>
      </c>
      <c r="C7" s="126">
        <v>100</v>
      </c>
      <c r="D7" s="125">
        <v>100</v>
      </c>
      <c r="E7" s="125">
        <v>98</v>
      </c>
      <c r="F7" s="127">
        <f t="shared" si="0"/>
        <v>99.8</v>
      </c>
      <c r="G7" s="128">
        <f>VLOOKUP(A:A,'[2]22级男生'!$A:$B,2,FALSE)</f>
        <v>100</v>
      </c>
      <c r="H7" s="128">
        <f>VLOOKUP(A:A,'[2]22级男生'!$A:$C,3,FALSE)</f>
        <v>100</v>
      </c>
      <c r="I7" s="128">
        <f>VLOOKUP(A:A,'[2]22级男生'!$A:$D,4,FALSE)</f>
        <v>100</v>
      </c>
      <c r="J7" s="128">
        <f>VLOOKUP(A:A,'[2]22级男生'!$A:$E,5,FALSE)</f>
        <v>100</v>
      </c>
      <c r="K7" s="128">
        <v>100</v>
      </c>
      <c r="L7" s="128">
        <v>100</v>
      </c>
      <c r="M7" s="128">
        <f>VLOOKUP(A:A,'[2]22级男生'!$A:$H,8,FALSE)</f>
        <v>100</v>
      </c>
      <c r="N7" s="137">
        <f t="shared" si="1"/>
        <v>99.9</v>
      </c>
    </row>
    <row r="8" spans="1:14">
      <c r="A8" s="140" t="s">
        <v>287</v>
      </c>
      <c r="B8" s="125">
        <v>100</v>
      </c>
      <c r="C8" s="126">
        <v>100</v>
      </c>
      <c r="D8" s="125">
        <v>100</v>
      </c>
      <c r="E8" s="125">
        <v>98</v>
      </c>
      <c r="F8" s="127">
        <f t="shared" si="0"/>
        <v>99.8</v>
      </c>
      <c r="G8" s="128">
        <f>VLOOKUP(A:A,'[2]22级男生'!$A:$B,2,FALSE)</f>
        <v>100</v>
      </c>
      <c r="H8" s="128">
        <f>VLOOKUP(A:A,'[2]22级男生'!$A:$C,3,FALSE)</f>
        <v>100</v>
      </c>
      <c r="I8" s="128">
        <f>VLOOKUP(A:A,'[2]22级男生'!$A:$D,4,FALSE)</f>
        <v>100</v>
      </c>
      <c r="J8" s="128">
        <f>VLOOKUP(A:A,'[2]22级男生'!$A:$E,5,FALSE)</f>
        <v>100</v>
      </c>
      <c r="K8" s="128">
        <v>100</v>
      </c>
      <c r="L8" s="128">
        <v>100</v>
      </c>
      <c r="M8" s="128">
        <f>VLOOKUP(A:A,'[2]22级男生'!$A:$H,8,FALSE)</f>
        <v>100</v>
      </c>
      <c r="N8" s="137">
        <f t="shared" si="1"/>
        <v>99.9</v>
      </c>
    </row>
    <row r="9" spans="1:14">
      <c r="A9" s="139" t="s">
        <v>286</v>
      </c>
      <c r="B9" s="125">
        <v>100</v>
      </c>
      <c r="C9" s="126">
        <v>100</v>
      </c>
      <c r="D9" s="125">
        <v>98</v>
      </c>
      <c r="E9" s="125">
        <v>100</v>
      </c>
      <c r="F9" s="127">
        <f t="shared" si="0"/>
        <v>99.8</v>
      </c>
      <c r="G9" s="128">
        <f>VLOOKUP(A:A,'[2]22级男生'!$A:$B,2,FALSE)</f>
        <v>100</v>
      </c>
      <c r="H9" s="128">
        <f>VLOOKUP(A:A,'[2]22级男生'!$A:$C,3,FALSE)</f>
        <v>100</v>
      </c>
      <c r="I9" s="128">
        <f>VLOOKUP(A:A,'[2]22级男生'!$A:$D,4,FALSE)</f>
        <v>100</v>
      </c>
      <c r="J9" s="128">
        <f>VLOOKUP(A:A,'[2]22级男生'!$A:$E,5,FALSE)</f>
        <v>100</v>
      </c>
      <c r="K9" s="128">
        <v>100</v>
      </c>
      <c r="L9" s="128">
        <v>100</v>
      </c>
      <c r="M9" s="128">
        <f>VLOOKUP(A:A,'[2]22级男生'!$A:$H,8,FALSE)</f>
        <v>100</v>
      </c>
      <c r="N9" s="137">
        <f t="shared" si="1"/>
        <v>99.9</v>
      </c>
    </row>
    <row r="10" spans="1:14">
      <c r="A10" s="139" t="s">
        <v>285</v>
      </c>
      <c r="B10" s="125">
        <v>100</v>
      </c>
      <c r="C10" s="126">
        <v>100</v>
      </c>
      <c r="D10" s="125">
        <v>97</v>
      </c>
      <c r="E10" s="125">
        <v>100</v>
      </c>
      <c r="F10" s="127">
        <f t="shared" si="0"/>
        <v>99.7</v>
      </c>
      <c r="G10" s="128">
        <f>VLOOKUP(A:A,'[2]22级男生'!$A:$B,2,FALSE)</f>
        <v>100</v>
      </c>
      <c r="H10" s="128">
        <f>VLOOKUP(A:A,'[2]22级男生'!$A:$C,3,FALSE)</f>
        <v>100</v>
      </c>
      <c r="I10" s="128">
        <f>VLOOKUP(A:A,'[2]22级男生'!$A:$D,4,FALSE)</f>
        <v>100</v>
      </c>
      <c r="J10" s="128">
        <f>VLOOKUP(A:A,'[2]22级男生'!$A:$E,5,FALSE)</f>
        <v>100</v>
      </c>
      <c r="K10" s="128">
        <v>100</v>
      </c>
      <c r="L10" s="128">
        <v>100</v>
      </c>
      <c r="M10" s="128">
        <f>VLOOKUP(A:A,'[2]22级男生'!$A:$H,8,FALSE)</f>
        <v>100</v>
      </c>
      <c r="N10" s="137">
        <f t="shared" si="1"/>
        <v>99.85</v>
      </c>
    </row>
    <row r="11" spans="1:14">
      <c r="A11" s="140" t="s">
        <v>284</v>
      </c>
      <c r="B11" s="125">
        <v>100</v>
      </c>
      <c r="C11" s="126">
        <v>100</v>
      </c>
      <c r="D11" s="125">
        <v>97</v>
      </c>
      <c r="E11" s="125">
        <v>100</v>
      </c>
      <c r="F11" s="127">
        <f t="shared" si="0"/>
        <v>99.7</v>
      </c>
      <c r="G11" s="128">
        <f>VLOOKUP(A:A,'[2]22级男生'!$A:$B,2,FALSE)</f>
        <v>100</v>
      </c>
      <c r="H11" s="128">
        <f>VLOOKUP(A:A,'[2]22级男生'!$A:$C,3,FALSE)</f>
        <v>100</v>
      </c>
      <c r="I11" s="128">
        <f>VLOOKUP(A:A,'[2]22级男生'!$A:$D,4,FALSE)</f>
        <v>100</v>
      </c>
      <c r="J11" s="128">
        <f>VLOOKUP(A:A,'[2]22级男生'!$A:$E,5,FALSE)</f>
        <v>100</v>
      </c>
      <c r="K11" s="128">
        <v>100</v>
      </c>
      <c r="L11" s="128">
        <v>100</v>
      </c>
      <c r="M11" s="128">
        <f>VLOOKUP(A:A,'[2]22级男生'!$A:$H,8,FALSE)</f>
        <v>100</v>
      </c>
      <c r="N11" s="137">
        <f t="shared" si="1"/>
        <v>99.85</v>
      </c>
    </row>
    <row r="12" spans="1:14">
      <c r="A12" s="140" t="s">
        <v>283</v>
      </c>
      <c r="B12" s="125">
        <v>100</v>
      </c>
      <c r="C12" s="126">
        <v>100</v>
      </c>
      <c r="D12" s="125">
        <v>97</v>
      </c>
      <c r="E12" s="125">
        <v>100</v>
      </c>
      <c r="F12" s="127">
        <f t="shared" si="0"/>
        <v>99.7</v>
      </c>
      <c r="G12" s="128">
        <f>VLOOKUP(A:A,'[2]22级男生'!$A:$B,2,FALSE)</f>
        <v>100</v>
      </c>
      <c r="H12" s="128">
        <f>VLOOKUP(A:A,'[2]22级男生'!$A:$C,3,FALSE)</f>
        <v>100</v>
      </c>
      <c r="I12" s="128">
        <f>VLOOKUP(A:A,'[2]22级男生'!$A:$D,4,FALSE)</f>
        <v>100</v>
      </c>
      <c r="J12" s="128">
        <f>VLOOKUP(A:A,'[2]22级男生'!$A:$E,5,FALSE)</f>
        <v>100</v>
      </c>
      <c r="K12" s="128">
        <v>100</v>
      </c>
      <c r="L12" s="128">
        <v>100</v>
      </c>
      <c r="M12" s="128">
        <f>VLOOKUP(A:A,'[2]22级男生'!$A:$H,8,FALSE)</f>
        <v>100</v>
      </c>
      <c r="N12" s="137">
        <f t="shared" si="1"/>
        <v>99.85</v>
      </c>
    </row>
    <row r="13" spans="1:14">
      <c r="A13" s="140" t="s">
        <v>282</v>
      </c>
      <c r="B13" s="125">
        <v>100</v>
      </c>
      <c r="C13" s="126">
        <v>100</v>
      </c>
      <c r="D13" s="125">
        <v>97</v>
      </c>
      <c r="E13" s="125">
        <v>100</v>
      </c>
      <c r="F13" s="127">
        <f t="shared" si="0"/>
        <v>99.7</v>
      </c>
      <c r="G13" s="128">
        <f>VLOOKUP(A:A,'[2]22级男生'!$A:$B,2,FALSE)</f>
        <v>100</v>
      </c>
      <c r="H13" s="128">
        <f>VLOOKUP(A:A,'[2]22级男生'!$A:$C,3,FALSE)</f>
        <v>100</v>
      </c>
      <c r="I13" s="128">
        <f>VLOOKUP(A:A,'[2]22级男生'!$A:$D,4,FALSE)</f>
        <v>100</v>
      </c>
      <c r="J13" s="128">
        <f>VLOOKUP(A:A,'[2]22级男生'!$A:$E,5,FALSE)</f>
        <v>100</v>
      </c>
      <c r="K13" s="128">
        <v>100</v>
      </c>
      <c r="L13" s="128">
        <v>100</v>
      </c>
      <c r="M13" s="128">
        <f>VLOOKUP(A:A,'[2]22级男生'!$A:$H,8,FALSE)</f>
        <v>100</v>
      </c>
      <c r="N13" s="137">
        <f t="shared" si="1"/>
        <v>99.85</v>
      </c>
    </row>
    <row r="14" spans="1:14">
      <c r="A14" s="140" t="s">
        <v>281</v>
      </c>
      <c r="B14" s="125">
        <v>100</v>
      </c>
      <c r="C14" s="126">
        <v>100</v>
      </c>
      <c r="D14" s="125">
        <v>97</v>
      </c>
      <c r="E14" s="125">
        <v>100</v>
      </c>
      <c r="F14" s="127">
        <f t="shared" si="0"/>
        <v>99.7</v>
      </c>
      <c r="G14" s="128">
        <f>VLOOKUP(A:A,'[2]22级男生'!$A:$B,2,FALSE)</f>
        <v>100</v>
      </c>
      <c r="H14" s="128">
        <f>VLOOKUP(A:A,'[2]22级男生'!$A:$C,3,FALSE)</f>
        <v>100</v>
      </c>
      <c r="I14" s="128">
        <f>VLOOKUP(A:A,'[2]22级男生'!$A:$D,4,FALSE)</f>
        <v>100</v>
      </c>
      <c r="J14" s="128">
        <f>VLOOKUP(A:A,'[2]22级男生'!$A:$E,5,FALSE)</f>
        <v>100</v>
      </c>
      <c r="K14" s="128">
        <v>100</v>
      </c>
      <c r="L14" s="128">
        <v>100</v>
      </c>
      <c r="M14" s="128">
        <f>VLOOKUP(A:A,'[2]22级男生'!$A:$H,8,FALSE)</f>
        <v>100</v>
      </c>
      <c r="N14" s="137">
        <f t="shared" si="1"/>
        <v>99.85</v>
      </c>
    </row>
    <row r="15" spans="1:14">
      <c r="A15" s="140" t="s">
        <v>280</v>
      </c>
      <c r="B15" s="125">
        <v>100</v>
      </c>
      <c r="C15" s="126">
        <v>100</v>
      </c>
      <c r="D15" s="125">
        <v>100</v>
      </c>
      <c r="E15" s="125">
        <v>97</v>
      </c>
      <c r="F15" s="127">
        <f t="shared" si="0"/>
        <v>99.7</v>
      </c>
      <c r="G15" s="128">
        <f>VLOOKUP(A:A,'[2]22级男生'!$A:$B,2,FALSE)</f>
        <v>100</v>
      </c>
      <c r="H15" s="128">
        <f>VLOOKUP(A:A,'[2]22级男生'!$A:$C,3,FALSE)</f>
        <v>100</v>
      </c>
      <c r="I15" s="128">
        <f>VLOOKUP(A:A,'[2]22级男生'!$A:$D,4,FALSE)</f>
        <v>100</v>
      </c>
      <c r="J15" s="128">
        <f>VLOOKUP(A:A,'[2]22级男生'!$A:$E,5,FALSE)</f>
        <v>100</v>
      </c>
      <c r="K15" s="128">
        <v>100</v>
      </c>
      <c r="L15" s="128">
        <v>100</v>
      </c>
      <c r="M15" s="128">
        <f>VLOOKUP(A:A,'[2]22级男生'!$A:$H,8,FALSE)</f>
        <v>100</v>
      </c>
      <c r="N15" s="137">
        <f t="shared" si="1"/>
        <v>99.85</v>
      </c>
    </row>
    <row r="16" spans="1:14">
      <c r="A16" s="139" t="s">
        <v>279</v>
      </c>
      <c r="B16" s="125">
        <v>100</v>
      </c>
      <c r="C16" s="126">
        <v>100</v>
      </c>
      <c r="D16" s="125">
        <v>96</v>
      </c>
      <c r="E16" s="125">
        <v>100</v>
      </c>
      <c r="F16" s="127">
        <f t="shared" si="0"/>
        <v>99.6</v>
      </c>
      <c r="G16" s="128">
        <f>VLOOKUP(A:A,'[2]22级男生'!$A:$B,2,FALSE)</f>
        <v>100</v>
      </c>
      <c r="H16" s="128">
        <f>VLOOKUP(A:A,'[2]22级男生'!$A:$C,3,FALSE)</f>
        <v>100</v>
      </c>
      <c r="I16" s="128">
        <f>VLOOKUP(A:A,'[2]22级男生'!$A:$D,4,FALSE)</f>
        <v>100</v>
      </c>
      <c r="J16" s="128">
        <f>VLOOKUP(A:A,'[2]22级男生'!$A:$E,5,FALSE)</f>
        <v>100</v>
      </c>
      <c r="K16" s="128">
        <v>100</v>
      </c>
      <c r="L16" s="128">
        <v>100</v>
      </c>
      <c r="M16" s="128">
        <f>VLOOKUP(A:A,'[2]22级男生'!$A:$H,8,FALSE)</f>
        <v>100</v>
      </c>
      <c r="N16" s="137">
        <f t="shared" si="1"/>
        <v>99.8</v>
      </c>
    </row>
    <row r="17" spans="1:14">
      <c r="A17" s="140" t="s">
        <v>278</v>
      </c>
      <c r="B17" s="125">
        <v>100</v>
      </c>
      <c r="C17" s="126">
        <v>100</v>
      </c>
      <c r="D17" s="125">
        <v>96</v>
      </c>
      <c r="E17" s="125">
        <v>100</v>
      </c>
      <c r="F17" s="127">
        <f t="shared" si="0"/>
        <v>99.6</v>
      </c>
      <c r="G17" s="128">
        <f>VLOOKUP(A:A,'[2]22级男生'!$A:$B,2,FALSE)</f>
        <v>100</v>
      </c>
      <c r="H17" s="128">
        <f>VLOOKUP(A:A,'[2]22级男生'!$A:$C,3,FALSE)</f>
        <v>100</v>
      </c>
      <c r="I17" s="128">
        <f>VLOOKUP(A:A,'[2]22级男生'!$A:$D,4,FALSE)</f>
        <v>100</v>
      </c>
      <c r="J17" s="128">
        <f>VLOOKUP(A:A,'[2]22级男生'!$A:$E,5,FALSE)</f>
        <v>100</v>
      </c>
      <c r="K17" s="128">
        <v>100</v>
      </c>
      <c r="L17" s="128">
        <v>100</v>
      </c>
      <c r="M17" s="128">
        <f>VLOOKUP(A:A,'[2]22级男生'!$A:$H,8,FALSE)</f>
        <v>100</v>
      </c>
      <c r="N17" s="137">
        <f t="shared" si="1"/>
        <v>99.8</v>
      </c>
    </row>
    <row r="18" spans="1:14">
      <c r="A18" s="140" t="s">
        <v>277</v>
      </c>
      <c r="B18" s="125">
        <v>100</v>
      </c>
      <c r="C18" s="126">
        <v>100</v>
      </c>
      <c r="D18" s="125">
        <v>100</v>
      </c>
      <c r="E18" s="125">
        <v>96</v>
      </c>
      <c r="F18" s="127">
        <f t="shared" si="0"/>
        <v>99.6</v>
      </c>
      <c r="G18" s="128">
        <f>VLOOKUP(A:A,'[2]22级男生'!$A:$B,2,FALSE)</f>
        <v>100</v>
      </c>
      <c r="H18" s="128">
        <f>VLOOKUP(A:A,'[2]22级男生'!$A:$C,3,FALSE)</f>
        <v>100</v>
      </c>
      <c r="I18" s="128">
        <f>VLOOKUP(A:A,'[2]22级男生'!$A:$D,4,FALSE)</f>
        <v>100</v>
      </c>
      <c r="J18" s="128">
        <f>VLOOKUP(A:A,'[2]22级男生'!$A:$E,5,FALSE)</f>
        <v>100</v>
      </c>
      <c r="K18" s="128">
        <v>100</v>
      </c>
      <c r="L18" s="128">
        <v>100</v>
      </c>
      <c r="M18" s="128">
        <f>VLOOKUP(A:A,'[2]22级男生'!$A:$H,8,FALSE)</f>
        <v>100</v>
      </c>
      <c r="N18" s="137">
        <f t="shared" si="1"/>
        <v>99.8</v>
      </c>
    </row>
    <row r="19" spans="1:14">
      <c r="A19" s="140" t="s">
        <v>276</v>
      </c>
      <c r="B19" s="125">
        <v>100</v>
      </c>
      <c r="C19" s="126">
        <v>100</v>
      </c>
      <c r="D19" s="125">
        <v>100</v>
      </c>
      <c r="E19" s="125">
        <v>96</v>
      </c>
      <c r="F19" s="127">
        <f t="shared" si="0"/>
        <v>99.6</v>
      </c>
      <c r="G19" s="128">
        <f>VLOOKUP(A:A,'[2]22级男生'!$A:$B,2,FALSE)</f>
        <v>100</v>
      </c>
      <c r="H19" s="128">
        <f>VLOOKUP(A:A,'[2]22级男生'!$A:$C,3,FALSE)</f>
        <v>100</v>
      </c>
      <c r="I19" s="128">
        <f>VLOOKUP(A:A,'[2]22级男生'!$A:$D,4,FALSE)</f>
        <v>100</v>
      </c>
      <c r="J19" s="128">
        <f>VLOOKUP(A:A,'[2]22级男生'!$A:$E,5,FALSE)</f>
        <v>100</v>
      </c>
      <c r="K19" s="128">
        <v>100</v>
      </c>
      <c r="L19" s="128">
        <v>100</v>
      </c>
      <c r="M19" s="128">
        <f>VLOOKUP(A:A,'[2]22级男生'!$A:$H,8,FALSE)</f>
        <v>100</v>
      </c>
      <c r="N19" s="137">
        <f t="shared" si="1"/>
        <v>99.8</v>
      </c>
    </row>
    <row r="20" spans="1:14">
      <c r="A20" s="140" t="s">
        <v>275</v>
      </c>
      <c r="B20" s="125">
        <v>100</v>
      </c>
      <c r="C20" s="126">
        <v>100</v>
      </c>
      <c r="D20" s="125">
        <v>96</v>
      </c>
      <c r="E20" s="125">
        <v>100</v>
      </c>
      <c r="F20" s="127">
        <f t="shared" si="0"/>
        <v>99.6</v>
      </c>
      <c r="G20" s="128">
        <f>VLOOKUP(A:A,'[2]22级男生'!$A:$B,2,FALSE)</f>
        <v>100</v>
      </c>
      <c r="H20" s="128">
        <f>VLOOKUP(A:A,'[2]22级男生'!$A:$C,3,FALSE)</f>
        <v>100</v>
      </c>
      <c r="I20" s="128">
        <f>VLOOKUP(A:A,'[2]22级男生'!$A:$D,4,FALSE)</f>
        <v>100</v>
      </c>
      <c r="J20" s="128">
        <f>VLOOKUP(A:A,'[2]22级男生'!$A:$E,5,FALSE)</f>
        <v>100</v>
      </c>
      <c r="K20" s="128">
        <v>100</v>
      </c>
      <c r="L20" s="128">
        <v>100</v>
      </c>
      <c r="M20" s="128">
        <f>VLOOKUP(A:A,'[2]22级男生'!$A:$H,8,FALSE)</f>
        <v>100</v>
      </c>
      <c r="N20" s="137">
        <f t="shared" si="1"/>
        <v>99.8</v>
      </c>
    </row>
    <row r="21" spans="1:14">
      <c r="A21" s="140" t="s">
        <v>274</v>
      </c>
      <c r="B21" s="125">
        <v>100</v>
      </c>
      <c r="C21" s="126">
        <v>100</v>
      </c>
      <c r="D21" s="125">
        <v>100</v>
      </c>
      <c r="E21" s="125">
        <v>96</v>
      </c>
      <c r="F21" s="127">
        <f t="shared" si="0"/>
        <v>99.6</v>
      </c>
      <c r="G21" s="128">
        <f>VLOOKUP(A:A,'[2]22级男生'!$A:$B,2,FALSE)</f>
        <v>100</v>
      </c>
      <c r="H21" s="128">
        <f>VLOOKUP(A:A,'[2]22级男生'!$A:$C,3,FALSE)</f>
        <v>100</v>
      </c>
      <c r="I21" s="128">
        <f>VLOOKUP(A:A,'[2]22级男生'!$A:$D,4,FALSE)</f>
        <v>100</v>
      </c>
      <c r="J21" s="128">
        <f>VLOOKUP(A:A,'[2]22级男生'!$A:$E,5,FALSE)</f>
        <v>100</v>
      </c>
      <c r="K21" s="128">
        <v>100</v>
      </c>
      <c r="L21" s="128">
        <v>99</v>
      </c>
      <c r="M21" s="128">
        <f>VLOOKUP(A:A,'[2]22级男生'!$A:$H,8,FALSE)</f>
        <v>100</v>
      </c>
      <c r="N21" s="137">
        <f t="shared" si="1"/>
        <v>99.8</v>
      </c>
    </row>
    <row r="22" spans="1:14">
      <c r="A22" s="140" t="s">
        <v>273</v>
      </c>
      <c r="B22" s="125">
        <v>100</v>
      </c>
      <c r="C22" s="126">
        <v>100</v>
      </c>
      <c r="D22" s="125">
        <v>96</v>
      </c>
      <c r="E22" s="125">
        <v>100</v>
      </c>
      <c r="F22" s="127">
        <f t="shared" si="0"/>
        <v>99.6</v>
      </c>
      <c r="G22" s="128">
        <f>VLOOKUP(A:A,'[2]22级男生'!$A:$B,2,FALSE)</f>
        <v>100</v>
      </c>
      <c r="H22" s="128">
        <f>VLOOKUP(A:A,'[2]22级男生'!$A:$C,3,FALSE)</f>
        <v>100</v>
      </c>
      <c r="I22" s="128">
        <f>VLOOKUP(A:A,'[2]22级男生'!$A:$D,4,FALSE)</f>
        <v>100</v>
      </c>
      <c r="J22" s="128">
        <f>VLOOKUP(A:A,'[2]22级男生'!$A:$E,5,FALSE)</f>
        <v>100</v>
      </c>
      <c r="K22" s="128">
        <v>99</v>
      </c>
      <c r="L22" s="128">
        <v>100</v>
      </c>
      <c r="M22" s="128">
        <f>VLOOKUP(A:A,'[2]22级男生'!$A:$H,8,FALSE)</f>
        <v>100</v>
      </c>
      <c r="N22" s="137">
        <f t="shared" si="1"/>
        <v>99.8</v>
      </c>
    </row>
    <row r="23" spans="1:14">
      <c r="A23" s="139" t="s">
        <v>272</v>
      </c>
      <c r="B23" s="129">
        <v>100</v>
      </c>
      <c r="C23" s="130">
        <v>100</v>
      </c>
      <c r="D23" s="129">
        <v>100</v>
      </c>
      <c r="E23" s="129">
        <v>95</v>
      </c>
      <c r="F23" s="131">
        <f t="shared" si="0"/>
        <v>99.5</v>
      </c>
      <c r="G23" s="132">
        <f>VLOOKUP(A:A,'[2]22级男生'!$A:$B,2,FALSE)</f>
        <v>100</v>
      </c>
      <c r="H23" s="132">
        <f>VLOOKUP(A:A,'[2]22级男生'!$A:$C,3,FALSE)</f>
        <v>100</v>
      </c>
      <c r="I23" s="132">
        <f>VLOOKUP(A:A,'[2]22级男生'!$A:$D,4,FALSE)</f>
        <v>100</v>
      </c>
      <c r="J23" s="132">
        <f>VLOOKUP(A:A,'[2]22级男生'!$A:$E,5,FALSE)</f>
        <v>100</v>
      </c>
      <c r="K23" s="132">
        <v>100</v>
      </c>
      <c r="L23" s="132">
        <v>98</v>
      </c>
      <c r="M23" s="132">
        <f>VLOOKUP(A:A,'[2]22级男生'!$A:$H,8,FALSE)</f>
        <v>100</v>
      </c>
      <c r="N23" s="138">
        <f t="shared" si="1"/>
        <v>99.75</v>
      </c>
    </row>
    <row r="24" spans="1:14">
      <c r="A24" s="140" t="s">
        <v>271</v>
      </c>
      <c r="B24" s="129">
        <v>100</v>
      </c>
      <c r="C24" s="130">
        <v>100</v>
      </c>
      <c r="D24" s="129">
        <v>100</v>
      </c>
      <c r="E24" s="129">
        <v>95</v>
      </c>
      <c r="F24" s="131">
        <f t="shared" si="0"/>
        <v>99.5</v>
      </c>
      <c r="G24" s="132">
        <f>VLOOKUP(A:A,'[2]22级男生'!$A:$B,2,FALSE)</f>
        <v>100</v>
      </c>
      <c r="H24" s="132">
        <f>VLOOKUP(A:A,'[2]22级男生'!$A:$C,3,FALSE)</f>
        <v>100</v>
      </c>
      <c r="I24" s="132">
        <f>VLOOKUP(A:A,'[2]22级男生'!$A:$D,4,FALSE)</f>
        <v>100</v>
      </c>
      <c r="J24" s="132">
        <f>VLOOKUP(A:A,'[2]22级男生'!$A:$E,5,FALSE)</f>
        <v>100</v>
      </c>
      <c r="K24" s="132">
        <v>100</v>
      </c>
      <c r="L24" s="132">
        <v>98</v>
      </c>
      <c r="M24" s="132">
        <f>VLOOKUP(A:A,'[2]22级男生'!$A:$H,8,FALSE)</f>
        <v>100</v>
      </c>
      <c r="N24" s="138">
        <f t="shared" si="1"/>
        <v>99.75</v>
      </c>
    </row>
    <row r="25" spans="1:14">
      <c r="A25" s="140" t="s">
        <v>270</v>
      </c>
      <c r="B25" s="129">
        <v>100</v>
      </c>
      <c r="C25" s="130">
        <v>100</v>
      </c>
      <c r="D25" s="129">
        <v>100</v>
      </c>
      <c r="E25" s="129">
        <v>95</v>
      </c>
      <c r="F25" s="131">
        <f t="shared" si="0"/>
        <v>99.5</v>
      </c>
      <c r="G25" s="132">
        <f>VLOOKUP(A:A,'[2]22级男生'!$A:$B,2,FALSE)</f>
        <v>100</v>
      </c>
      <c r="H25" s="132">
        <f>VLOOKUP(A:A,'[2]22级男生'!$A:$C,3,FALSE)</f>
        <v>100</v>
      </c>
      <c r="I25" s="132">
        <f>VLOOKUP(A:A,'[2]22级男生'!$A:$D,4,FALSE)</f>
        <v>100</v>
      </c>
      <c r="J25" s="132">
        <f>VLOOKUP(A:A,'[2]22级男生'!$A:$E,5,FALSE)</f>
        <v>100</v>
      </c>
      <c r="K25" s="132">
        <v>98</v>
      </c>
      <c r="L25" s="132">
        <v>100</v>
      </c>
      <c r="M25" s="132">
        <f>VLOOKUP(A:A,'[2]22级男生'!$A:$H,8,FALSE)</f>
        <v>100</v>
      </c>
      <c r="N25" s="138">
        <f t="shared" si="1"/>
        <v>99.75</v>
      </c>
    </row>
    <row r="26" spans="1:14">
      <c r="A26" s="140" t="s">
        <v>269</v>
      </c>
      <c r="B26" s="129">
        <v>100</v>
      </c>
      <c r="C26" s="130">
        <v>100</v>
      </c>
      <c r="D26" s="129">
        <v>100</v>
      </c>
      <c r="E26" s="129">
        <v>95</v>
      </c>
      <c r="F26" s="131">
        <f t="shared" si="0"/>
        <v>99.5</v>
      </c>
      <c r="G26" s="132">
        <f>VLOOKUP(A:A,'[2]22级男生'!$A:$B,2,FALSE)</f>
        <v>100</v>
      </c>
      <c r="H26" s="132">
        <f>VLOOKUP(A:A,'[2]22级男生'!$A:$C,3,FALSE)</f>
        <v>100</v>
      </c>
      <c r="I26" s="132">
        <f>VLOOKUP(A:A,'[2]22级男生'!$A:$D,4,FALSE)</f>
        <v>100</v>
      </c>
      <c r="J26" s="132">
        <f>VLOOKUP(A:A,'[2]22级男生'!$A:$E,5,FALSE)</f>
        <v>100</v>
      </c>
      <c r="K26" s="132">
        <v>100</v>
      </c>
      <c r="L26" s="132">
        <v>99</v>
      </c>
      <c r="M26" s="132">
        <f>VLOOKUP(A:A,'[2]22级男生'!$A:$H,8,FALSE)</f>
        <v>100</v>
      </c>
      <c r="N26" s="138">
        <f t="shared" si="1"/>
        <v>99.75</v>
      </c>
    </row>
    <row r="27" spans="1:14">
      <c r="A27" s="140" t="s">
        <v>268</v>
      </c>
      <c r="B27" s="129">
        <v>100</v>
      </c>
      <c r="C27" s="130">
        <v>100</v>
      </c>
      <c r="D27" s="129">
        <v>95</v>
      </c>
      <c r="E27" s="129">
        <v>100</v>
      </c>
      <c r="F27" s="131">
        <f t="shared" si="0"/>
        <v>99.5</v>
      </c>
      <c r="G27" s="132">
        <f>VLOOKUP(A:A,'[2]22级男生'!$A:$B,2,FALSE)</f>
        <v>100</v>
      </c>
      <c r="H27" s="132">
        <f>VLOOKUP(A:A,'[2]22级男生'!$A:$C,3,FALSE)</f>
        <v>100</v>
      </c>
      <c r="I27" s="132">
        <f>VLOOKUP(A:A,'[2]22级男生'!$A:$D,4,FALSE)</f>
        <v>100</v>
      </c>
      <c r="J27" s="132">
        <f>VLOOKUP(A:A,'[2]22级男生'!$A:$E,5,FALSE)</f>
        <v>100</v>
      </c>
      <c r="K27" s="132">
        <v>100</v>
      </c>
      <c r="L27" s="132">
        <v>100</v>
      </c>
      <c r="M27" s="132">
        <f>VLOOKUP(A:A,'[2]22级男生'!$A:$H,8,FALSE)</f>
        <v>100</v>
      </c>
      <c r="N27" s="138">
        <f t="shared" si="1"/>
        <v>99.75</v>
      </c>
    </row>
    <row r="28" spans="1:14">
      <c r="A28" s="140" t="s">
        <v>267</v>
      </c>
      <c r="B28" s="129">
        <v>100</v>
      </c>
      <c r="C28" s="130">
        <v>100</v>
      </c>
      <c r="D28" s="129">
        <v>100</v>
      </c>
      <c r="E28" s="129">
        <v>95</v>
      </c>
      <c r="F28" s="131">
        <f t="shared" si="0"/>
        <v>99.5</v>
      </c>
      <c r="G28" s="132">
        <f>VLOOKUP(A:A,'[2]22级男生'!$A:$B,2,FALSE)</f>
        <v>100</v>
      </c>
      <c r="H28" s="132">
        <f>VLOOKUP(A:A,'[2]22级男生'!$A:$C,3,FALSE)</f>
        <v>100</v>
      </c>
      <c r="I28" s="132">
        <f>VLOOKUP(A:A,'[2]22级男生'!$A:$D,4,FALSE)</f>
        <v>100</v>
      </c>
      <c r="J28" s="132">
        <f>VLOOKUP(A:A,'[2]22级男生'!$A:$E,5,FALSE)</f>
        <v>100</v>
      </c>
      <c r="K28" s="132">
        <v>100</v>
      </c>
      <c r="L28" s="132">
        <v>100</v>
      </c>
      <c r="M28" s="132">
        <f>VLOOKUP(A:A,'[2]22级男生'!$A:$H,8,FALSE)</f>
        <v>100</v>
      </c>
      <c r="N28" s="138">
        <f t="shared" si="1"/>
        <v>99.75</v>
      </c>
    </row>
    <row r="29" spans="1:14">
      <c r="A29" s="140" t="s">
        <v>266</v>
      </c>
      <c r="B29" s="129">
        <v>100</v>
      </c>
      <c r="C29" s="130">
        <v>100</v>
      </c>
      <c r="D29" s="129">
        <v>100</v>
      </c>
      <c r="E29" s="129">
        <v>94</v>
      </c>
      <c r="F29" s="131">
        <f t="shared" si="0"/>
        <v>99.4</v>
      </c>
      <c r="G29" s="132">
        <f>VLOOKUP(A:A,'[2]22级男生'!$A:$B,2,FALSE)</f>
        <v>100</v>
      </c>
      <c r="H29" s="132">
        <f>VLOOKUP(A:A,'[2]22级男生'!$A:$C,3,FALSE)</f>
        <v>100</v>
      </c>
      <c r="I29" s="132">
        <f>VLOOKUP(A:A,'[2]22级男生'!$A:$D,4,FALSE)</f>
        <v>100</v>
      </c>
      <c r="J29" s="132">
        <f>VLOOKUP(A:A,'[2]22级男生'!$A:$E,5,FALSE)</f>
        <v>100</v>
      </c>
      <c r="K29" s="132">
        <v>100</v>
      </c>
      <c r="L29" s="132">
        <v>100</v>
      </c>
      <c r="M29" s="132">
        <f>VLOOKUP(A:A,'[2]22级男生'!$A:$H,8,FALSE)</f>
        <v>100</v>
      </c>
      <c r="N29" s="138">
        <f t="shared" si="1"/>
        <v>99.7</v>
      </c>
    </row>
    <row r="30" spans="1:14">
      <c r="A30" s="139" t="s">
        <v>265</v>
      </c>
      <c r="B30" s="129">
        <v>100</v>
      </c>
      <c r="C30" s="130">
        <v>100</v>
      </c>
      <c r="D30" s="129">
        <v>90</v>
      </c>
      <c r="E30" s="129">
        <v>100</v>
      </c>
      <c r="F30" s="131">
        <f t="shared" si="0"/>
        <v>99</v>
      </c>
      <c r="G30" s="132">
        <f>VLOOKUP(A:A,'[2]22级男生'!$A:$B,2,TRUE)</f>
        <v>100</v>
      </c>
      <c r="H30" s="132">
        <f>VLOOKUP(A:A,'[2]22级男生'!$A:$C,3,FALSE)</f>
        <v>100</v>
      </c>
      <c r="I30" s="132">
        <f>VLOOKUP(A:A,'[2]22级男生'!$A:$D,4,FALSE)</f>
        <v>100</v>
      </c>
      <c r="J30" s="132">
        <f>VLOOKUP(A:A,'[2]22级男生'!$A:$E,5,FALSE)</f>
        <v>100</v>
      </c>
      <c r="K30" s="132">
        <v>100</v>
      </c>
      <c r="L30" s="132">
        <v>100</v>
      </c>
      <c r="M30" s="132">
        <f>VLOOKUP(A:A,'[2]22级男生'!$A:$H,8,FALSE)</f>
        <v>100</v>
      </c>
      <c r="N30" s="138">
        <f t="shared" si="1"/>
        <v>99.5</v>
      </c>
    </row>
    <row r="31" spans="1:14">
      <c r="A31" s="139" t="s">
        <v>264</v>
      </c>
      <c r="B31" s="129">
        <v>100</v>
      </c>
      <c r="C31" s="130">
        <v>100</v>
      </c>
      <c r="D31" s="129">
        <v>100</v>
      </c>
      <c r="E31" s="129">
        <v>100</v>
      </c>
      <c r="F31" s="131">
        <f t="shared" si="0"/>
        <v>100</v>
      </c>
      <c r="G31" s="132">
        <f>VLOOKUP(A:A,'[2]22级男生'!$A:$B,2,FALSE)</f>
        <v>100</v>
      </c>
      <c r="H31" s="132">
        <f>VLOOKUP(A:A,'[2]22级男生'!$A:$C,3,FALSE)</f>
        <v>100</v>
      </c>
      <c r="I31" s="132">
        <f>VLOOKUP(A:A,'[2]22级男生'!$A:$D,4,FALSE)</f>
        <v>100</v>
      </c>
      <c r="J31" s="132">
        <f>VLOOKUP(A:A,'[2]22级男生'!$A:$E,5,FALSE)</f>
        <v>100</v>
      </c>
      <c r="K31" s="132">
        <v>100</v>
      </c>
      <c r="L31" s="132">
        <v>100</v>
      </c>
      <c r="M31" s="132">
        <f>VLOOKUP(A:A,'[2]22级男生'!$A:$H,8,FALSE)</f>
        <v>99</v>
      </c>
      <c r="N31" s="138">
        <f t="shared" si="1"/>
        <v>99.5</v>
      </c>
    </row>
    <row r="32" spans="1:14">
      <c r="A32" s="139" t="s">
        <v>263</v>
      </c>
      <c r="B32" s="129">
        <v>100</v>
      </c>
      <c r="C32" s="130">
        <v>100</v>
      </c>
      <c r="D32" s="129">
        <v>100</v>
      </c>
      <c r="E32" s="129">
        <v>100</v>
      </c>
      <c r="F32" s="131">
        <f t="shared" si="0"/>
        <v>100</v>
      </c>
      <c r="G32" s="132">
        <f>VLOOKUP(A:A,'[2]22级男生'!$A:$B,2,FALSE)</f>
        <v>100</v>
      </c>
      <c r="H32" s="132">
        <f>VLOOKUP(A:A,'[2]22级男生'!$A:$C,3,FALSE)</f>
        <v>100</v>
      </c>
      <c r="I32" s="132">
        <f>VLOOKUP(A:A,'[2]22级男生'!$A:$D,4,FALSE)</f>
        <v>100</v>
      </c>
      <c r="J32" s="132">
        <f>VLOOKUP(A:A,'[2]22级男生'!$A:$E,5,FALSE)</f>
        <v>100</v>
      </c>
      <c r="K32" s="132">
        <v>100</v>
      </c>
      <c r="L32" s="132">
        <v>100</v>
      </c>
      <c r="M32" s="132">
        <f>VLOOKUP(A:A,'[2]22级男生'!$A:$H,8,FALSE)</f>
        <v>99</v>
      </c>
      <c r="N32" s="138">
        <f t="shared" si="1"/>
        <v>99.5</v>
      </c>
    </row>
    <row r="33" spans="1:14">
      <c r="A33" s="140" t="s">
        <v>262</v>
      </c>
      <c r="B33" s="129">
        <v>100</v>
      </c>
      <c r="C33" s="130">
        <v>100</v>
      </c>
      <c r="D33" s="129">
        <v>100</v>
      </c>
      <c r="E33" s="129">
        <v>100</v>
      </c>
      <c r="F33" s="131">
        <f t="shared" si="0"/>
        <v>100</v>
      </c>
      <c r="G33" s="132">
        <f>VLOOKUP(A:A,'[2]22级男生'!$A:$B,2,FALSE)</f>
        <v>100</v>
      </c>
      <c r="H33" s="132">
        <f>VLOOKUP(A:A,'[2]22级男生'!$A:$C,3,FALSE)</f>
        <v>100</v>
      </c>
      <c r="I33" s="132">
        <f>VLOOKUP(A:A,'[2]22级男生'!$A:$D,4,FALSE)</f>
        <v>100</v>
      </c>
      <c r="J33" s="132">
        <f>VLOOKUP(A:A,'[2]22级男生'!$A:$E,5,FALSE)</f>
        <v>100</v>
      </c>
      <c r="K33" s="132">
        <v>100</v>
      </c>
      <c r="L33" s="132">
        <v>100</v>
      </c>
      <c r="M33" s="132">
        <f>VLOOKUP(A:A,'[2]22级男生'!$A:$H,8,FALSE)</f>
        <v>99</v>
      </c>
      <c r="N33" s="138">
        <f t="shared" si="1"/>
        <v>99.5</v>
      </c>
    </row>
    <row r="34" spans="1:14">
      <c r="A34" s="140" t="s">
        <v>261</v>
      </c>
      <c r="B34" s="129">
        <v>100</v>
      </c>
      <c r="C34" s="130">
        <v>100</v>
      </c>
      <c r="D34" s="129">
        <v>100</v>
      </c>
      <c r="E34" s="129">
        <v>100</v>
      </c>
      <c r="F34" s="131">
        <f t="shared" si="0"/>
        <v>100</v>
      </c>
      <c r="G34" s="132">
        <f>VLOOKUP(A:A,'[2]22级男生'!$A:$B,2,FALSE)</f>
        <v>100</v>
      </c>
      <c r="H34" s="132">
        <f>VLOOKUP(A:A,'[2]22级男生'!$A:$C,3,FALSE)</f>
        <v>100</v>
      </c>
      <c r="I34" s="132">
        <f>VLOOKUP(A:A,'[2]22级男生'!$A:$D,4,FALSE)</f>
        <v>100</v>
      </c>
      <c r="J34" s="132">
        <f>VLOOKUP(A:A,'[2]22级男生'!$A:$E,5,FALSE)</f>
        <v>100</v>
      </c>
      <c r="K34" s="132">
        <v>100</v>
      </c>
      <c r="L34" s="132">
        <v>100</v>
      </c>
      <c r="M34" s="132">
        <f>VLOOKUP(A:A,'[2]22级男生'!$A:$H,8,FALSE)</f>
        <v>99</v>
      </c>
      <c r="N34" s="138">
        <f t="shared" si="1"/>
        <v>99.5</v>
      </c>
    </row>
    <row r="35" spans="1:14">
      <c r="A35" s="140" t="s">
        <v>260</v>
      </c>
      <c r="B35" s="129">
        <v>100</v>
      </c>
      <c r="C35" s="130">
        <v>100</v>
      </c>
      <c r="D35" s="129">
        <v>100</v>
      </c>
      <c r="E35" s="129">
        <v>100</v>
      </c>
      <c r="F35" s="131">
        <f t="shared" ref="F35:F66" si="2">((B35+C35)/2*0.7)+((D35+E35)/2*0.2)+10</f>
        <v>100</v>
      </c>
      <c r="G35" s="132">
        <f>VLOOKUP(A:A,'[2]22级男生'!$A:$B,2,FALSE)</f>
        <v>100</v>
      </c>
      <c r="H35" s="132">
        <f>VLOOKUP(A:A,'[2]22级男生'!$A:$C,3,FALSE)</f>
        <v>100</v>
      </c>
      <c r="I35" s="132">
        <f>VLOOKUP(A:A,'[2]22级男生'!$A:$D,4,FALSE)</f>
        <v>100</v>
      </c>
      <c r="J35" s="132">
        <f>VLOOKUP(A:A,'[2]22级男生'!$A:$E,5,FALSE)</f>
        <v>100</v>
      </c>
      <c r="K35" s="132">
        <v>100</v>
      </c>
      <c r="L35" s="132">
        <v>100</v>
      </c>
      <c r="M35" s="132">
        <f>VLOOKUP(A:A,'[2]22级男生'!$A:$H,8,FALSE)</f>
        <v>99</v>
      </c>
      <c r="N35" s="138">
        <f t="shared" ref="N35:N66" si="3">AVERAGE(F35,M35)</f>
        <v>99.5</v>
      </c>
    </row>
    <row r="36" spans="1:14">
      <c r="A36" s="139" t="s">
        <v>259</v>
      </c>
      <c r="B36" s="129">
        <v>100</v>
      </c>
      <c r="C36" s="130">
        <v>100</v>
      </c>
      <c r="D36" s="129">
        <v>100</v>
      </c>
      <c r="E36" s="129">
        <v>100</v>
      </c>
      <c r="F36" s="131">
        <f t="shared" si="2"/>
        <v>100</v>
      </c>
      <c r="G36" s="132">
        <f>VLOOKUP(A:A,'[2]22级男生'!$A:$B,2,FALSE)</f>
        <v>100</v>
      </c>
      <c r="H36" s="132">
        <f>VLOOKUP(A:A,'[2]22级男生'!$A:$C,3,FALSE)</f>
        <v>100</v>
      </c>
      <c r="I36" s="132">
        <f>VLOOKUP(A:A,'[2]22级男生'!$A:$D,4,FALSE)</f>
        <v>100</v>
      </c>
      <c r="J36" s="132">
        <f>VLOOKUP(A:A,'[2]22级男生'!$A:$E,5,FALSE)</f>
        <v>100</v>
      </c>
      <c r="K36" s="132">
        <v>100</v>
      </c>
      <c r="L36" s="132">
        <v>100</v>
      </c>
      <c r="M36" s="132">
        <f>VLOOKUP(A:A,'[2]22级男生'!$A:$H,8,FALSE)</f>
        <v>99</v>
      </c>
      <c r="N36" s="138">
        <f t="shared" si="3"/>
        <v>99.5</v>
      </c>
    </row>
    <row r="37" spans="1:14">
      <c r="A37" s="139" t="s">
        <v>258</v>
      </c>
      <c r="B37" s="129">
        <v>100</v>
      </c>
      <c r="C37" s="130">
        <v>100</v>
      </c>
      <c r="D37" s="129">
        <v>100</v>
      </c>
      <c r="E37" s="129">
        <v>100</v>
      </c>
      <c r="F37" s="131">
        <f t="shared" si="2"/>
        <v>100</v>
      </c>
      <c r="G37" s="132">
        <f>VLOOKUP(A:A,'[2]22级男生'!$A:$B,2,FALSE)</f>
        <v>100</v>
      </c>
      <c r="H37" s="132">
        <f>VLOOKUP(A:A,'[2]22级男生'!$A:$C,3,FALSE)</f>
        <v>100</v>
      </c>
      <c r="I37" s="132">
        <f>VLOOKUP(A:A,'[2]22级男生'!$A:$D,4,FALSE)</f>
        <v>100</v>
      </c>
      <c r="J37" s="132">
        <f>VLOOKUP(A:A,'[2]22级男生'!$A:$E,5,FALSE)</f>
        <v>100</v>
      </c>
      <c r="K37" s="132">
        <v>100</v>
      </c>
      <c r="L37" s="132">
        <v>100</v>
      </c>
      <c r="M37" s="132">
        <f>VLOOKUP(A:A,'[2]22级男生'!$A:$H,8,FALSE)</f>
        <v>99</v>
      </c>
      <c r="N37" s="138">
        <f t="shared" si="3"/>
        <v>99.5</v>
      </c>
    </row>
    <row r="38" spans="1:14">
      <c r="A38" s="140" t="s">
        <v>257</v>
      </c>
      <c r="B38" s="129">
        <v>100</v>
      </c>
      <c r="C38" s="130">
        <v>100</v>
      </c>
      <c r="D38" s="129">
        <v>100</v>
      </c>
      <c r="E38" s="129">
        <v>100</v>
      </c>
      <c r="F38" s="131">
        <f t="shared" si="2"/>
        <v>100</v>
      </c>
      <c r="G38" s="132">
        <f>VLOOKUP(A:A,'[2]22级男生'!$A:$B,2,FALSE)</f>
        <v>100</v>
      </c>
      <c r="H38" s="132">
        <f>VLOOKUP(A:A,'[2]22级男生'!$A:$C,3,FALSE)</f>
        <v>100</v>
      </c>
      <c r="I38" s="132">
        <f>VLOOKUP(A:A,'[2]22级男生'!$A:$D,4,FALSE)</f>
        <v>100</v>
      </c>
      <c r="J38" s="132">
        <f>VLOOKUP(A:A,'[2]22级男生'!$A:$E,5,FALSE)</f>
        <v>100</v>
      </c>
      <c r="K38" s="132">
        <v>100</v>
      </c>
      <c r="L38" s="132">
        <v>100</v>
      </c>
      <c r="M38" s="132">
        <f>VLOOKUP(A:A,'[2]22级男生'!$A:$H,8,FALSE)</f>
        <v>98</v>
      </c>
      <c r="N38" s="138">
        <f t="shared" si="3"/>
        <v>99</v>
      </c>
    </row>
    <row r="39" spans="1:14">
      <c r="A39" s="139" t="s">
        <v>256</v>
      </c>
      <c r="B39" s="129">
        <v>100</v>
      </c>
      <c r="C39" s="130">
        <v>100</v>
      </c>
      <c r="D39" s="129">
        <v>90</v>
      </c>
      <c r="E39" s="129">
        <v>100</v>
      </c>
      <c r="F39" s="131">
        <f t="shared" si="2"/>
        <v>99</v>
      </c>
      <c r="G39" s="132">
        <f>VLOOKUP(A:A,'[2]22级男生'!$A:$B,2,FALSE)</f>
        <v>100</v>
      </c>
      <c r="H39" s="132">
        <f>VLOOKUP(A:A,'[2]22级男生'!$A:$C,3,FALSE)</f>
        <v>100</v>
      </c>
      <c r="I39" s="132">
        <f>VLOOKUP(A:A,'[2]22级男生'!$A:$D,4,FALSE)</f>
        <v>100</v>
      </c>
      <c r="J39" s="132">
        <f>VLOOKUP(A:A,'[2]22级男生'!$A:$E,5,FALSE)</f>
        <v>100</v>
      </c>
      <c r="K39" s="132">
        <v>100</v>
      </c>
      <c r="L39" s="132">
        <v>100</v>
      </c>
      <c r="M39" s="132">
        <f>VLOOKUP(A:A,'[2]22级男生'!$A:$H,8,FALSE)</f>
        <v>99</v>
      </c>
      <c r="N39" s="138">
        <f t="shared" si="3"/>
        <v>99</v>
      </c>
    </row>
    <row r="40" spans="1:14">
      <c r="A40" s="140" t="s">
        <v>255</v>
      </c>
      <c r="B40" s="129">
        <v>100</v>
      </c>
      <c r="C40" s="130">
        <v>100</v>
      </c>
      <c r="D40" s="129">
        <v>100</v>
      </c>
      <c r="E40" s="129">
        <v>100</v>
      </c>
      <c r="F40" s="131">
        <f t="shared" si="2"/>
        <v>100</v>
      </c>
      <c r="G40" s="132">
        <f>VLOOKUP(A:A,'[2]22级男生'!$A:$B,2,FALSE)</f>
        <v>100</v>
      </c>
      <c r="H40" s="132">
        <f>VLOOKUP(A:A,'[2]22级男生'!$A:$C,3,FALSE)</f>
        <v>90</v>
      </c>
      <c r="I40" s="132">
        <f>VLOOKUP(A:A,'[2]22级男生'!$A:$D,4,FALSE)</f>
        <v>100</v>
      </c>
      <c r="J40" s="132">
        <f>VLOOKUP(A:A,'[2]22级男生'!$A:$E,5,FALSE)</f>
        <v>100</v>
      </c>
      <c r="K40" s="132">
        <v>100</v>
      </c>
      <c r="L40" s="132">
        <v>100</v>
      </c>
      <c r="M40" s="132">
        <f>VLOOKUP(A:A,'[2]22级男生'!$A:$H,8,FALSE)</f>
        <v>97.5</v>
      </c>
      <c r="N40" s="138">
        <f t="shared" si="3"/>
        <v>98.75</v>
      </c>
    </row>
    <row r="41" spans="1:14">
      <c r="A41" s="140" t="s">
        <v>254</v>
      </c>
      <c r="B41" s="129">
        <v>100</v>
      </c>
      <c r="C41" s="130">
        <v>100</v>
      </c>
      <c r="D41" s="129">
        <v>100</v>
      </c>
      <c r="E41" s="129">
        <v>100</v>
      </c>
      <c r="F41" s="131">
        <f t="shared" si="2"/>
        <v>100</v>
      </c>
      <c r="G41" s="132">
        <f>VLOOKUP(A:A,'[2]22级男生'!$A:$B,2,FALSE)</f>
        <v>100</v>
      </c>
      <c r="H41" s="132">
        <f>VLOOKUP(A:A,'[2]22级男生'!$A:$C,3,FALSE)</f>
        <v>90</v>
      </c>
      <c r="I41" s="132">
        <f>VLOOKUP(A:A,'[2]22级男生'!$A:$D,4,FALSE)</f>
        <v>100</v>
      </c>
      <c r="J41" s="132">
        <f>VLOOKUP(A:A,'[2]22级男生'!$A:$E,5,FALSE)</f>
        <v>100</v>
      </c>
      <c r="K41" s="132">
        <v>100</v>
      </c>
      <c r="L41" s="132">
        <v>100</v>
      </c>
      <c r="M41" s="132">
        <f>VLOOKUP(A:A,'[2]22级男生'!$A:$H,8,FALSE)</f>
        <v>97.5</v>
      </c>
      <c r="N41" s="138">
        <f t="shared" si="3"/>
        <v>98.75</v>
      </c>
    </row>
    <row r="42" spans="1:14">
      <c r="A42" s="140" t="s">
        <v>253</v>
      </c>
      <c r="B42" s="129">
        <v>100</v>
      </c>
      <c r="C42" s="130">
        <v>100</v>
      </c>
      <c r="D42" s="129">
        <v>100</v>
      </c>
      <c r="E42" s="129">
        <v>100</v>
      </c>
      <c r="F42" s="131">
        <f t="shared" si="2"/>
        <v>100</v>
      </c>
      <c r="G42" s="132">
        <f>VLOOKUP(A:A,'[2]22级男生'!$A:$B,2,FALSE)</f>
        <v>100</v>
      </c>
      <c r="H42" s="132">
        <f>VLOOKUP(A:A,'[2]22级男生'!$A:$C,3,FALSE)</f>
        <v>90</v>
      </c>
      <c r="I42" s="132">
        <f>VLOOKUP(A:A,'[2]22级男生'!$A:$D,4,FALSE)</f>
        <v>100</v>
      </c>
      <c r="J42" s="132">
        <f>VLOOKUP(A:A,'[2]22级男生'!$A:$E,5,FALSE)</f>
        <v>100</v>
      </c>
      <c r="K42" s="132">
        <v>99</v>
      </c>
      <c r="L42" s="132">
        <v>98</v>
      </c>
      <c r="M42" s="132">
        <f>VLOOKUP(A:A,'[2]22级男生'!$A:$H,8,FALSE)</f>
        <v>97.5</v>
      </c>
      <c r="N42" s="138">
        <f t="shared" si="3"/>
        <v>98.75</v>
      </c>
    </row>
    <row r="43" spans="1:14">
      <c r="A43" s="140" t="s">
        <v>252</v>
      </c>
      <c r="B43" s="129">
        <v>100</v>
      </c>
      <c r="C43" s="130">
        <v>100</v>
      </c>
      <c r="D43" s="129">
        <v>100</v>
      </c>
      <c r="E43" s="129">
        <v>100</v>
      </c>
      <c r="F43" s="131">
        <f t="shared" si="2"/>
        <v>100</v>
      </c>
      <c r="G43" s="132">
        <f>VLOOKUP(A:A,'[2]22级男生'!$A:$B,2,FALSE)</f>
        <v>100</v>
      </c>
      <c r="H43" s="132">
        <f>VLOOKUP(A:A,'[2]22级男生'!$A:$C,3,FALSE)</f>
        <v>90</v>
      </c>
      <c r="I43" s="132">
        <f>VLOOKUP(A:A,'[2]22级男生'!$A:$D,4,FALSE)</f>
        <v>100</v>
      </c>
      <c r="J43" s="132">
        <f>VLOOKUP(A:A,'[2]22级男生'!$A:$E,5,FALSE)</f>
        <v>100</v>
      </c>
      <c r="K43" s="132">
        <v>100</v>
      </c>
      <c r="L43" s="132">
        <v>100</v>
      </c>
      <c r="M43" s="132">
        <f>VLOOKUP(A:A,'[2]22级男生'!$A:$H,8,FALSE)</f>
        <v>97.5</v>
      </c>
      <c r="N43" s="138">
        <f t="shared" si="3"/>
        <v>98.75</v>
      </c>
    </row>
    <row r="44" spans="1:14">
      <c r="A44" s="140" t="s">
        <v>251</v>
      </c>
      <c r="B44" s="133">
        <v>100</v>
      </c>
      <c r="C44" s="134">
        <v>100</v>
      </c>
      <c r="D44" s="133">
        <v>97</v>
      </c>
      <c r="E44" s="133">
        <v>100</v>
      </c>
      <c r="F44" s="135">
        <f t="shared" si="2"/>
        <v>99.7</v>
      </c>
      <c r="G44" s="117">
        <f>VLOOKUP(A:A,'[2]22级男生'!$A:$B,2,FALSE)</f>
        <v>100</v>
      </c>
      <c r="H44" s="117">
        <f>VLOOKUP(A:A,'[2]22级男生'!$A:$C,3,FALSE)</f>
        <v>90</v>
      </c>
      <c r="I44" s="117">
        <f>VLOOKUP(A:A,'[2]22级男生'!$A:$D,4,FALSE)</f>
        <v>100</v>
      </c>
      <c r="J44" s="117">
        <f>VLOOKUP(A:A,'[2]22级男生'!$A:$E,5,FALSE)</f>
        <v>100</v>
      </c>
      <c r="K44" s="117">
        <v>99</v>
      </c>
      <c r="L44" s="117">
        <v>100</v>
      </c>
      <c r="M44" s="117">
        <f>VLOOKUP(A:A,'[2]22级男生'!$A:$H,8,FALSE)</f>
        <v>97.5</v>
      </c>
      <c r="N44" s="120">
        <f t="shared" si="3"/>
        <v>98.6</v>
      </c>
    </row>
    <row r="45" spans="1:14">
      <c r="A45" s="139" t="s">
        <v>250</v>
      </c>
      <c r="B45" s="133">
        <v>100</v>
      </c>
      <c r="C45" s="134">
        <v>100</v>
      </c>
      <c r="D45" s="133">
        <v>100</v>
      </c>
      <c r="E45" s="133">
        <v>97</v>
      </c>
      <c r="F45" s="135">
        <f t="shared" si="2"/>
        <v>99.7</v>
      </c>
      <c r="G45" s="117">
        <f>VLOOKUP(A:A,'[2]22级男生'!$A:$B,2,FALSE)</f>
        <v>100</v>
      </c>
      <c r="H45" s="117">
        <f>VLOOKUP(A:A,'[2]22级男生'!$A:$C,3,FALSE)</f>
        <v>90</v>
      </c>
      <c r="I45" s="117">
        <f>VLOOKUP(A:A,'[2]22级男生'!$A:$D,4,FALSE)</f>
        <v>100</v>
      </c>
      <c r="J45" s="117">
        <f>VLOOKUP(A:A,'[2]22级男生'!$A:$E,5,FALSE)</f>
        <v>100</v>
      </c>
      <c r="K45" s="117">
        <v>99</v>
      </c>
      <c r="L45" s="117">
        <v>100</v>
      </c>
      <c r="M45" s="117">
        <f>VLOOKUP(A:A,'[2]22级男生'!$A:$H,8,FALSE)</f>
        <v>97.5</v>
      </c>
      <c r="N45" s="120">
        <f t="shared" si="3"/>
        <v>98.6</v>
      </c>
    </row>
    <row r="46" spans="1:14">
      <c r="A46" s="139" t="s">
        <v>249</v>
      </c>
      <c r="B46" s="133">
        <v>100</v>
      </c>
      <c r="C46" s="134">
        <v>100</v>
      </c>
      <c r="D46" s="133">
        <v>97</v>
      </c>
      <c r="E46" s="133">
        <v>100</v>
      </c>
      <c r="F46" s="135">
        <f t="shared" si="2"/>
        <v>99.7</v>
      </c>
      <c r="G46" s="117">
        <f>VLOOKUP(A:A,'[2]22级男生'!$A:$B,2,FALSE)</f>
        <v>100</v>
      </c>
      <c r="H46" s="117">
        <f>VLOOKUP(A:A,'[2]22级男生'!$A:$C,3,FALSE)</f>
        <v>90</v>
      </c>
      <c r="I46" s="117">
        <f>VLOOKUP(A:A,'[2]22级男生'!$A:$D,4,FALSE)</f>
        <v>100</v>
      </c>
      <c r="J46" s="117">
        <f>VLOOKUP(A:A,'[2]22级男生'!$A:$E,5,FALSE)</f>
        <v>100</v>
      </c>
      <c r="K46" s="117">
        <v>100</v>
      </c>
      <c r="L46" s="117">
        <v>100</v>
      </c>
      <c r="M46" s="117">
        <f>VLOOKUP(A:A,'[2]22级男生'!$A:$H,8,FALSE)</f>
        <v>97.5</v>
      </c>
      <c r="N46" s="120">
        <f t="shared" si="3"/>
        <v>98.6</v>
      </c>
    </row>
    <row r="47" spans="1:14">
      <c r="A47" s="139" t="s">
        <v>248</v>
      </c>
      <c r="B47" s="133">
        <v>100</v>
      </c>
      <c r="C47" s="134">
        <v>100</v>
      </c>
      <c r="D47" s="133">
        <v>97</v>
      </c>
      <c r="E47" s="133">
        <v>100</v>
      </c>
      <c r="F47" s="135">
        <f t="shared" si="2"/>
        <v>99.7</v>
      </c>
      <c r="G47" s="117">
        <f>VLOOKUP(A:A,'[2]22级男生'!$A:$B,2,FALSE)</f>
        <v>100</v>
      </c>
      <c r="H47" s="117">
        <f>VLOOKUP(A:A,'[2]22级男生'!$A:$C,3,FALSE)</f>
        <v>90</v>
      </c>
      <c r="I47" s="117">
        <f>VLOOKUP(A:A,'[2]22级男生'!$A:$D,4,FALSE)</f>
        <v>100</v>
      </c>
      <c r="J47" s="117">
        <f>VLOOKUP(A:A,'[2]22级男生'!$A:$E,5,FALSE)</f>
        <v>100</v>
      </c>
      <c r="K47" s="117">
        <v>100</v>
      </c>
      <c r="L47" s="117">
        <v>100</v>
      </c>
      <c r="M47" s="117">
        <f>VLOOKUP(A:A,'[2]22级男生'!$A:$H,8,FALSE)</f>
        <v>97.5</v>
      </c>
      <c r="N47" s="120">
        <f t="shared" si="3"/>
        <v>98.6</v>
      </c>
    </row>
    <row r="48" spans="1:14">
      <c r="A48" s="139" t="s">
        <v>247</v>
      </c>
      <c r="B48" s="133">
        <v>100</v>
      </c>
      <c r="C48" s="134">
        <v>100</v>
      </c>
      <c r="D48" s="133">
        <v>100</v>
      </c>
      <c r="E48" s="133">
        <v>97</v>
      </c>
      <c r="F48" s="135">
        <f t="shared" si="2"/>
        <v>99.7</v>
      </c>
      <c r="G48" s="117">
        <f>VLOOKUP(A:A,'[2]22级男生'!$A:$B,2,FALSE)</f>
        <v>100</v>
      </c>
      <c r="H48" s="117">
        <f>VLOOKUP(A:A,'[2]22级男生'!$A:$C,3,FALSE)</f>
        <v>90</v>
      </c>
      <c r="I48" s="117">
        <f>VLOOKUP(A:A,'[2]22级男生'!$A:$D,4,FALSE)</f>
        <v>100</v>
      </c>
      <c r="J48" s="117">
        <f>VLOOKUP(A:A,'[2]22级男生'!$A:$E,5,FALSE)</f>
        <v>100</v>
      </c>
      <c r="K48" s="117">
        <v>100</v>
      </c>
      <c r="L48" s="117">
        <v>98</v>
      </c>
      <c r="M48" s="117">
        <f>VLOOKUP(A:A,'[2]22级男生'!$A:$H,8,FALSE)</f>
        <v>97.5</v>
      </c>
      <c r="N48" s="120">
        <f t="shared" si="3"/>
        <v>98.6</v>
      </c>
    </row>
    <row r="49" spans="1:14">
      <c r="A49" s="139" t="s">
        <v>246</v>
      </c>
      <c r="B49" s="133">
        <v>100</v>
      </c>
      <c r="C49" s="134">
        <v>100</v>
      </c>
      <c r="D49" s="133">
        <v>90</v>
      </c>
      <c r="E49" s="133">
        <v>80</v>
      </c>
      <c r="F49" s="135">
        <f t="shared" si="2"/>
        <v>97</v>
      </c>
      <c r="G49" s="117">
        <f>VLOOKUP(A:A,'[2]22级男生'!$A:$B,2,FALSE)</f>
        <v>100</v>
      </c>
      <c r="H49" s="117">
        <f>VLOOKUP(A:A,'[2]22级男生'!$A:$C,3,FALSE)</f>
        <v>100</v>
      </c>
      <c r="I49" s="117">
        <f>VLOOKUP(A:A,'[2]22级男生'!$A:$D,4,FALSE)</f>
        <v>100</v>
      </c>
      <c r="J49" s="117">
        <f>VLOOKUP(A:A,'[2]22级男生'!$A:$E,5,FALSE)</f>
        <v>100</v>
      </c>
      <c r="K49" s="117">
        <v>98</v>
      </c>
      <c r="L49" s="117">
        <v>100</v>
      </c>
      <c r="M49" s="117">
        <f>VLOOKUP(A:A,'[2]22级男生'!$A:$H,8,FALSE)</f>
        <v>100</v>
      </c>
      <c r="N49" s="120">
        <f t="shared" si="3"/>
        <v>98.5</v>
      </c>
    </row>
    <row r="50" spans="1:14">
      <c r="A50" s="139" t="s">
        <v>245</v>
      </c>
      <c r="B50" s="133">
        <v>90</v>
      </c>
      <c r="C50" s="134">
        <v>100</v>
      </c>
      <c r="D50" s="133">
        <v>100</v>
      </c>
      <c r="E50" s="133">
        <v>100</v>
      </c>
      <c r="F50" s="135">
        <f t="shared" si="2"/>
        <v>96.5</v>
      </c>
      <c r="G50" s="117">
        <f>VLOOKUP(A:A,'[2]22级男生'!$A:$B,2,FALSE)</f>
        <v>100</v>
      </c>
      <c r="H50" s="117">
        <f>VLOOKUP(A:A,'[2]22级男生'!$A:$C,3,FALSE)</f>
        <v>100</v>
      </c>
      <c r="I50" s="117">
        <f>VLOOKUP(A:A,'[2]22级男生'!$A:$D,4,FALSE)</f>
        <v>100</v>
      </c>
      <c r="J50" s="117">
        <f>VLOOKUP(A:A,'[2]22级男生'!$A:$E,5,FALSE)</f>
        <v>100</v>
      </c>
      <c r="K50" s="117">
        <v>99</v>
      </c>
      <c r="L50" s="117">
        <v>100</v>
      </c>
      <c r="M50" s="117">
        <f>VLOOKUP(A:A,'[2]22级男生'!$A:$H,8,FALSE)</f>
        <v>100</v>
      </c>
      <c r="N50" s="120">
        <f t="shared" si="3"/>
        <v>98.25</v>
      </c>
    </row>
    <row r="51" spans="1:14">
      <c r="A51" s="139" t="s">
        <v>244</v>
      </c>
      <c r="B51" s="133">
        <v>100</v>
      </c>
      <c r="C51" s="134">
        <v>90</v>
      </c>
      <c r="D51" s="133">
        <v>100</v>
      </c>
      <c r="E51" s="133">
        <v>100</v>
      </c>
      <c r="F51" s="135">
        <f t="shared" si="2"/>
        <v>96.5</v>
      </c>
      <c r="G51" s="117">
        <f>VLOOKUP(A:A,'[2]22级男生'!$A:$B,2,FALSE)</f>
        <v>100</v>
      </c>
      <c r="H51" s="117">
        <f>VLOOKUP(A:A,'[2]22级男生'!$A:$C,3,FALSE)</f>
        <v>100</v>
      </c>
      <c r="I51" s="117">
        <f>VLOOKUP(A:A,'[2]22级男生'!$A:$D,4,FALSE)</f>
        <v>100</v>
      </c>
      <c r="J51" s="117">
        <f>VLOOKUP(A:A,'[2]22级男生'!$A:$E,5,FALSE)</f>
        <v>100</v>
      </c>
      <c r="K51" s="117">
        <v>100</v>
      </c>
      <c r="L51" s="117">
        <v>97</v>
      </c>
      <c r="M51" s="117">
        <f>VLOOKUP(A:A,'[2]22级男生'!$A:$H,8,FALSE)</f>
        <v>100</v>
      </c>
      <c r="N51" s="120">
        <f t="shared" si="3"/>
        <v>98.25</v>
      </c>
    </row>
    <row r="52" spans="1:14">
      <c r="A52" s="139" t="s">
        <v>243</v>
      </c>
      <c r="B52" s="133">
        <v>90</v>
      </c>
      <c r="C52" s="134">
        <v>100</v>
      </c>
      <c r="D52" s="133">
        <v>100</v>
      </c>
      <c r="E52" s="133">
        <v>100</v>
      </c>
      <c r="F52" s="135">
        <f t="shared" si="2"/>
        <v>96.5</v>
      </c>
      <c r="G52" s="117">
        <f>VLOOKUP(A:A,'[2]22级男生'!$A:$B,2,FALSE)</f>
        <v>100</v>
      </c>
      <c r="H52" s="117">
        <f>VLOOKUP(A:A,'[2]22级男生'!$A:$C,3,FALSE)</f>
        <v>100</v>
      </c>
      <c r="I52" s="117">
        <f>VLOOKUP(A:A,'[2]22级男生'!$A:$D,4,FALSE)</f>
        <v>100</v>
      </c>
      <c r="J52" s="117">
        <f>VLOOKUP(A:A,'[2]22级男生'!$A:$E,5,FALSE)</f>
        <v>100</v>
      </c>
      <c r="K52" s="117">
        <v>100</v>
      </c>
      <c r="L52" s="117">
        <v>100</v>
      </c>
      <c r="M52" s="117">
        <f>VLOOKUP(A:A,'[2]22级男生'!$A:$H,8,FALSE)</f>
        <v>100</v>
      </c>
      <c r="N52" s="120">
        <f t="shared" si="3"/>
        <v>98.25</v>
      </c>
    </row>
    <row r="53" spans="1:14">
      <c r="A53" s="140" t="s">
        <v>242</v>
      </c>
      <c r="B53" s="133">
        <v>90</v>
      </c>
      <c r="C53" s="134">
        <v>100</v>
      </c>
      <c r="D53" s="133">
        <v>100</v>
      </c>
      <c r="E53" s="133">
        <v>100</v>
      </c>
      <c r="F53" s="135">
        <f t="shared" si="2"/>
        <v>96.5</v>
      </c>
      <c r="G53" s="117">
        <f>VLOOKUP(A:A,'[2]22级男生'!$A:$B,2,FALSE)</f>
        <v>100</v>
      </c>
      <c r="H53" s="117">
        <f>VLOOKUP(A:A,'[2]22级男生'!$A:$C,3,FALSE)</f>
        <v>100</v>
      </c>
      <c r="I53" s="117">
        <f>VLOOKUP(A:A,'[2]22级男生'!$A:$D,4,FALSE)</f>
        <v>100</v>
      </c>
      <c r="J53" s="117">
        <f>VLOOKUP(A:A,'[2]22级男生'!$A:$E,5,FALSE)</f>
        <v>100</v>
      </c>
      <c r="K53" s="117">
        <v>100</v>
      </c>
      <c r="L53" s="117">
        <v>100</v>
      </c>
      <c r="M53" s="117">
        <f>VLOOKUP(A:A,'[2]22级男生'!$A:$H,8,FALSE)</f>
        <v>100</v>
      </c>
      <c r="N53" s="120">
        <f t="shared" si="3"/>
        <v>98.25</v>
      </c>
    </row>
    <row r="54" spans="1:14">
      <c r="A54" s="140" t="s">
        <v>241</v>
      </c>
      <c r="B54" s="133">
        <v>90</v>
      </c>
      <c r="C54" s="134">
        <v>100</v>
      </c>
      <c r="D54" s="133">
        <v>100</v>
      </c>
      <c r="E54" s="133">
        <v>100</v>
      </c>
      <c r="F54" s="135">
        <f t="shared" si="2"/>
        <v>96.5</v>
      </c>
      <c r="G54" s="117">
        <f>VLOOKUP(A:A,'[2]22级男生'!$A:$B,2,FALSE)</f>
        <v>100</v>
      </c>
      <c r="H54" s="117">
        <f>VLOOKUP(A:A,'[2]22级男生'!$A:$C,3,FALSE)</f>
        <v>100</v>
      </c>
      <c r="I54" s="117">
        <f>VLOOKUP(A:A,'[2]22级男生'!$A:$D,4,FALSE)</f>
        <v>100</v>
      </c>
      <c r="J54" s="117">
        <f>VLOOKUP(A:A,'[2]22级男生'!$A:$E,5,FALSE)</f>
        <v>100</v>
      </c>
      <c r="K54" s="117">
        <v>100</v>
      </c>
      <c r="L54" s="117">
        <v>100</v>
      </c>
      <c r="M54" s="117">
        <f>VLOOKUP(A:A,'[2]22级男生'!$A:$H,8,FALSE)</f>
        <v>100</v>
      </c>
      <c r="N54" s="120">
        <f t="shared" si="3"/>
        <v>98.25</v>
      </c>
    </row>
    <row r="55" spans="1:14">
      <c r="A55" s="140" t="s">
        <v>240</v>
      </c>
      <c r="B55" s="133">
        <v>100</v>
      </c>
      <c r="C55" s="134">
        <v>90</v>
      </c>
      <c r="D55" s="133">
        <v>100</v>
      </c>
      <c r="E55" s="133">
        <v>100</v>
      </c>
      <c r="F55" s="135">
        <f t="shared" si="2"/>
        <v>96.5</v>
      </c>
      <c r="G55" s="117">
        <f>VLOOKUP(A:A,'[2]22级男生'!$A:$B,2,FALSE)</f>
        <v>100</v>
      </c>
      <c r="H55" s="117">
        <f>VLOOKUP(A:A,'[2]22级男生'!$A:$C,3,FALSE)</f>
        <v>100</v>
      </c>
      <c r="I55" s="117">
        <f>VLOOKUP(A:A,'[2]22级男生'!$A:$D,4,FALSE)</f>
        <v>100</v>
      </c>
      <c r="J55" s="117">
        <f>VLOOKUP(A:A,'[2]22级男生'!$A:$E,5,FALSE)</f>
        <v>100</v>
      </c>
      <c r="K55" s="117">
        <v>100</v>
      </c>
      <c r="L55" s="117">
        <v>100</v>
      </c>
      <c r="M55" s="117">
        <f>VLOOKUP(A:A,'[2]22级男生'!$A:$H,8,FALSE)</f>
        <v>100</v>
      </c>
      <c r="N55" s="120">
        <f t="shared" si="3"/>
        <v>98.25</v>
      </c>
    </row>
    <row r="56" spans="1:14">
      <c r="A56" s="139" t="s">
        <v>239</v>
      </c>
      <c r="B56" s="133">
        <v>100</v>
      </c>
      <c r="C56" s="134">
        <v>100</v>
      </c>
      <c r="D56" s="133">
        <v>100</v>
      </c>
      <c r="E56" s="133">
        <v>80</v>
      </c>
      <c r="F56" s="135">
        <f t="shared" si="2"/>
        <v>98</v>
      </c>
      <c r="G56" s="117">
        <f>VLOOKUP(A:A,'[2]22级男生'!$A:$B,2,FALSE)</f>
        <v>100</v>
      </c>
      <c r="H56" s="117">
        <f>VLOOKUP(A:A,'[2]22级男生'!$A:$C,3,FALSE)</f>
        <v>90</v>
      </c>
      <c r="I56" s="117">
        <f>VLOOKUP(A:A,'[2]22级男生'!$A:$D,4,FALSE)</f>
        <v>100</v>
      </c>
      <c r="J56" s="117">
        <f>VLOOKUP(A:A,'[2]22级男生'!$A:$E,5,FALSE)</f>
        <v>100</v>
      </c>
      <c r="K56" s="117">
        <v>100</v>
      </c>
      <c r="L56" s="117">
        <v>100</v>
      </c>
      <c r="M56" s="117">
        <f>VLOOKUP(A:A,'[2]22级男生'!$A:$H,8,FALSE)</f>
        <v>97.5</v>
      </c>
      <c r="N56" s="120">
        <f t="shared" si="3"/>
        <v>97.75</v>
      </c>
    </row>
    <row r="57" spans="1:14">
      <c r="A57" s="139" t="s">
        <v>238</v>
      </c>
      <c r="B57" s="133">
        <v>90</v>
      </c>
      <c r="C57" s="134">
        <v>100</v>
      </c>
      <c r="D57" s="133">
        <v>100</v>
      </c>
      <c r="E57" s="133">
        <v>100</v>
      </c>
      <c r="F57" s="135">
        <f t="shared" si="2"/>
        <v>96.5</v>
      </c>
      <c r="G57" s="117">
        <f>VLOOKUP(A:A,'[2]22级男生'!$A:$B,2,FALSE)</f>
        <v>100</v>
      </c>
      <c r="H57" s="117">
        <f>VLOOKUP(A:A,'[2]22级男生'!$A:$C,3,FALSE)</f>
        <v>100</v>
      </c>
      <c r="I57" s="117">
        <f>VLOOKUP(A:A,'[2]22级男生'!$A:$D,4,FALSE)</f>
        <v>100</v>
      </c>
      <c r="J57" s="117">
        <f>VLOOKUP(A:A,'[2]22级男生'!$A:$E,5,FALSE)</f>
        <v>100</v>
      </c>
      <c r="K57" s="117">
        <v>100</v>
      </c>
      <c r="L57" s="117">
        <v>100</v>
      </c>
      <c r="M57" s="117">
        <f>VLOOKUP(A:A,'[2]22级男生'!$A:$H,8,FALSE)</f>
        <v>99</v>
      </c>
      <c r="N57" s="120">
        <f t="shared" si="3"/>
        <v>97.75</v>
      </c>
    </row>
    <row r="58" spans="1:14">
      <c r="A58" s="141" t="s">
        <v>237</v>
      </c>
      <c r="B58" s="133">
        <v>90</v>
      </c>
      <c r="C58" s="133">
        <v>100</v>
      </c>
      <c r="D58" s="133">
        <v>100</v>
      </c>
      <c r="E58" s="134">
        <v>100</v>
      </c>
      <c r="F58" s="135">
        <f t="shared" si="2"/>
        <v>96.5</v>
      </c>
      <c r="G58" s="133">
        <v>100</v>
      </c>
      <c r="H58" s="117">
        <v>100</v>
      </c>
      <c r="I58" s="117">
        <v>100</v>
      </c>
      <c r="J58" s="117">
        <v>100</v>
      </c>
      <c r="K58" s="117">
        <v>100</v>
      </c>
      <c r="L58" s="117">
        <v>97</v>
      </c>
      <c r="M58" s="117">
        <v>99</v>
      </c>
      <c r="N58" s="120">
        <f t="shared" si="3"/>
        <v>97.75</v>
      </c>
    </row>
    <row r="59" spans="1:14">
      <c r="A59" s="139" t="s">
        <v>236</v>
      </c>
      <c r="B59" s="133">
        <v>100</v>
      </c>
      <c r="C59" s="134">
        <v>100</v>
      </c>
      <c r="D59" s="133">
        <v>100</v>
      </c>
      <c r="E59" s="133">
        <v>100</v>
      </c>
      <c r="F59" s="135">
        <f t="shared" si="2"/>
        <v>100</v>
      </c>
      <c r="G59" s="117">
        <f>VLOOKUP(A:A,'[2]22级男生'!$A:$B,2,FALSE)</f>
        <v>100</v>
      </c>
      <c r="H59" s="117">
        <f>VLOOKUP(A:A,'[2]22级男生'!$A:$C,3,FALSE)</f>
        <v>80</v>
      </c>
      <c r="I59" s="117">
        <f>VLOOKUP(A:A,'[2]22级男生'!$A:$D,4,FALSE)</f>
        <v>100</v>
      </c>
      <c r="J59" s="117">
        <f>VLOOKUP(A:A,'[2]22级男生'!$A:$E,5,FALSE)</f>
        <v>100</v>
      </c>
      <c r="K59" s="117">
        <v>100</v>
      </c>
      <c r="L59" s="117">
        <v>100</v>
      </c>
      <c r="M59" s="117">
        <f>VLOOKUP(A:A,'[2]22级男生'!$A:$H,8,FALSE)</f>
        <v>95</v>
      </c>
      <c r="N59" s="120">
        <f t="shared" si="3"/>
        <v>97.5</v>
      </c>
    </row>
    <row r="60" spans="1:14">
      <c r="A60" s="139" t="s">
        <v>235</v>
      </c>
      <c r="B60" s="133">
        <v>100</v>
      </c>
      <c r="C60" s="134">
        <v>100</v>
      </c>
      <c r="D60" s="133">
        <v>100</v>
      </c>
      <c r="E60" s="133">
        <v>100</v>
      </c>
      <c r="F60" s="135">
        <f t="shared" si="2"/>
        <v>100</v>
      </c>
      <c r="G60" s="117">
        <f>VLOOKUP(A:A,'[2]22级男生'!$A:$B,2,FALSE)</f>
        <v>100</v>
      </c>
      <c r="H60" s="117">
        <f>VLOOKUP(A:A,'[2]22级男生'!$A:$C,3,FALSE)</f>
        <v>80</v>
      </c>
      <c r="I60" s="117">
        <f>VLOOKUP(A:A,'[2]22级男生'!$A:$D,4,FALSE)</f>
        <v>100</v>
      </c>
      <c r="J60" s="117">
        <f>VLOOKUP(A:A,'[2]22级男生'!$A:$E,5,FALSE)</f>
        <v>100</v>
      </c>
      <c r="K60" s="117">
        <v>100</v>
      </c>
      <c r="L60" s="117">
        <v>100</v>
      </c>
      <c r="M60" s="117">
        <f>VLOOKUP(A:A,'[2]22级男生'!$A:$H,8,FALSE)</f>
        <v>95</v>
      </c>
      <c r="N60" s="120">
        <f t="shared" si="3"/>
        <v>97.5</v>
      </c>
    </row>
    <row r="61" spans="1:14">
      <c r="A61" s="139" t="s">
        <v>234</v>
      </c>
      <c r="B61" s="133">
        <v>100</v>
      </c>
      <c r="C61" s="134">
        <v>100</v>
      </c>
      <c r="D61" s="133">
        <v>100</v>
      </c>
      <c r="E61" s="133">
        <v>100</v>
      </c>
      <c r="F61" s="135">
        <f t="shared" si="2"/>
        <v>100</v>
      </c>
      <c r="G61" s="117">
        <f>VLOOKUP(A:A,'[2]22级男生'!$A:$B,2,FALSE)</f>
        <v>100</v>
      </c>
      <c r="H61" s="117">
        <f>VLOOKUP(A:A,'[2]22级男生'!$A:$C,3,FALSE)</f>
        <v>80</v>
      </c>
      <c r="I61" s="117">
        <f>VLOOKUP(A:A,'[2]22级男生'!$A:$D,4,FALSE)</f>
        <v>100</v>
      </c>
      <c r="J61" s="117">
        <f>VLOOKUP(A:A,'[2]22级男生'!$A:$E,5,FALSE)</f>
        <v>100</v>
      </c>
      <c r="K61" s="117">
        <v>100</v>
      </c>
      <c r="L61" s="117">
        <v>100</v>
      </c>
      <c r="M61" s="117">
        <f>VLOOKUP(A:A,'[2]22级男生'!$A:$H,8,FALSE)</f>
        <v>95</v>
      </c>
      <c r="N61" s="120">
        <f t="shared" si="3"/>
        <v>97.5</v>
      </c>
    </row>
    <row r="62" spans="1:14">
      <c r="A62" s="139" t="s">
        <v>233</v>
      </c>
      <c r="B62" s="133">
        <v>100</v>
      </c>
      <c r="C62" s="134">
        <v>100</v>
      </c>
      <c r="D62" s="133">
        <v>100</v>
      </c>
      <c r="E62" s="133">
        <v>100</v>
      </c>
      <c r="F62" s="135">
        <f t="shared" si="2"/>
        <v>100</v>
      </c>
      <c r="G62" s="117">
        <f>VLOOKUP(A:A,'[2]22级男生'!$A:$B,2,FALSE)</f>
        <v>100</v>
      </c>
      <c r="H62" s="117">
        <f>VLOOKUP(A:A,'[2]22级男生'!$A:$C,3,FALSE)</f>
        <v>100</v>
      </c>
      <c r="I62" s="117">
        <f>VLOOKUP(A:A,'[2]22级男生'!$A:$D,4,FALSE)</f>
        <v>80</v>
      </c>
      <c r="J62" s="117">
        <f>VLOOKUP(A:A,'[2]22级男生'!$A:$E,5,FALSE)</f>
        <v>100</v>
      </c>
      <c r="K62" s="117">
        <v>100</v>
      </c>
      <c r="L62" s="117">
        <v>100</v>
      </c>
      <c r="M62" s="117">
        <f>VLOOKUP(A:A,'[2]22级男生'!$A:$H,8,FALSE)</f>
        <v>95</v>
      </c>
      <c r="N62" s="120">
        <f t="shared" si="3"/>
        <v>97.5</v>
      </c>
    </row>
    <row r="63" spans="1:14">
      <c r="A63" s="141" t="s">
        <v>232</v>
      </c>
      <c r="B63" s="133">
        <v>100</v>
      </c>
      <c r="C63" s="133">
        <v>90</v>
      </c>
      <c r="D63" s="133">
        <v>95</v>
      </c>
      <c r="E63" s="134">
        <v>100</v>
      </c>
      <c r="F63" s="135">
        <f t="shared" si="2"/>
        <v>96</v>
      </c>
      <c r="G63" s="117">
        <v>100</v>
      </c>
      <c r="H63" s="117">
        <v>100</v>
      </c>
      <c r="I63" s="117">
        <v>100</v>
      </c>
      <c r="J63" s="117">
        <v>100</v>
      </c>
      <c r="K63" s="117">
        <v>98</v>
      </c>
      <c r="L63" s="117">
        <v>100</v>
      </c>
      <c r="M63" s="117">
        <v>99</v>
      </c>
      <c r="N63" s="120">
        <f t="shared" si="3"/>
        <v>97.5</v>
      </c>
    </row>
    <row r="64" spans="1:14">
      <c r="A64" s="140" t="s">
        <v>231</v>
      </c>
      <c r="B64" s="133">
        <v>100</v>
      </c>
      <c r="C64" s="134">
        <v>100</v>
      </c>
      <c r="D64" s="133">
        <v>100</v>
      </c>
      <c r="E64" s="133">
        <v>70</v>
      </c>
      <c r="F64" s="135">
        <f t="shared" si="2"/>
        <v>97</v>
      </c>
      <c r="G64" s="117">
        <f>VLOOKUP(A:A,'[2]22级男生'!$A:$B,2,FALSE)</f>
        <v>100</v>
      </c>
      <c r="H64" s="117">
        <f>VLOOKUP(A:A,'[2]22级男生'!$A:$C,3,FALSE)</f>
        <v>90</v>
      </c>
      <c r="I64" s="117">
        <f>VLOOKUP(A:A,'[2]22级男生'!$A:$D,4,FALSE)</f>
        <v>100</v>
      </c>
      <c r="J64" s="117">
        <f>VLOOKUP(A:A,'[2]22级男生'!$A:$E,5,FALSE)</f>
        <v>100</v>
      </c>
      <c r="K64" s="117">
        <v>98</v>
      </c>
      <c r="L64" s="117">
        <v>100</v>
      </c>
      <c r="M64" s="117">
        <f>VLOOKUP(A:A,'[2]22级男生'!$A:$H,8,FALSE)</f>
        <v>97.5</v>
      </c>
      <c r="N64" s="120">
        <f t="shared" si="3"/>
        <v>97.25</v>
      </c>
    </row>
    <row r="65" spans="1:14">
      <c r="A65" s="140" t="s">
        <v>230</v>
      </c>
      <c r="B65" s="133">
        <v>90</v>
      </c>
      <c r="C65" s="134">
        <v>100</v>
      </c>
      <c r="D65" s="133">
        <v>90</v>
      </c>
      <c r="E65" s="133">
        <v>100</v>
      </c>
      <c r="F65" s="135">
        <f t="shared" si="2"/>
        <v>95.5</v>
      </c>
      <c r="G65" s="117">
        <f>VLOOKUP(A:A,'[2]22级男生'!$A:$B,2,FALSE)</f>
        <v>100</v>
      </c>
      <c r="H65" s="117">
        <f>VLOOKUP(A:A,'[2]22级男生'!$A:$C,3,FALSE)</f>
        <v>100</v>
      </c>
      <c r="I65" s="117">
        <f>VLOOKUP(A:A,'[2]22级男生'!$A:$D,4,FALSE)</f>
        <v>100</v>
      </c>
      <c r="J65" s="117">
        <f>VLOOKUP(A:A,'[2]22级男生'!$A:$E,5,FALSE)</f>
        <v>100</v>
      </c>
      <c r="K65" s="117">
        <v>98</v>
      </c>
      <c r="L65" s="117">
        <v>100</v>
      </c>
      <c r="M65" s="117">
        <f>VLOOKUP(A:A,'[2]22级男生'!$A:$H,8,FALSE)</f>
        <v>99</v>
      </c>
      <c r="N65" s="120">
        <f t="shared" si="3"/>
        <v>97.25</v>
      </c>
    </row>
    <row r="66" spans="1:14">
      <c r="A66" s="140" t="s">
        <v>229</v>
      </c>
      <c r="B66" s="133">
        <v>100</v>
      </c>
      <c r="C66" s="134">
        <v>90</v>
      </c>
      <c r="D66" s="133">
        <v>80</v>
      </c>
      <c r="E66" s="133">
        <v>100</v>
      </c>
      <c r="F66" s="135">
        <f t="shared" si="2"/>
        <v>94.5</v>
      </c>
      <c r="G66" s="117">
        <f>VLOOKUP(A:A,'[2]22级男生'!$A:$B,2,FALSE)</f>
        <v>100</v>
      </c>
      <c r="H66" s="117">
        <f>VLOOKUP(A:A,'[2]22级男生'!$A:$C,3,FALSE)</f>
        <v>100</v>
      </c>
      <c r="I66" s="117">
        <f>VLOOKUP(A:A,'[2]22级男生'!$A:$D,4,FALSE)</f>
        <v>100</v>
      </c>
      <c r="J66" s="117">
        <f>VLOOKUP(A:A,'[2]22级男生'!$A:$E,5,FALSE)</f>
        <v>100</v>
      </c>
      <c r="K66" s="117">
        <v>100</v>
      </c>
      <c r="L66" s="117">
        <v>100</v>
      </c>
      <c r="M66" s="117">
        <f>VLOOKUP(A:A,'[2]22级男生'!$A:$H,8,FALSE)</f>
        <v>100</v>
      </c>
      <c r="N66" s="120">
        <f t="shared" si="3"/>
        <v>97.25</v>
      </c>
    </row>
    <row r="67" spans="1:14">
      <c r="A67" s="140" t="s">
        <v>228</v>
      </c>
      <c r="B67" s="133">
        <v>90</v>
      </c>
      <c r="C67" s="134">
        <v>100</v>
      </c>
      <c r="D67" s="133">
        <v>80</v>
      </c>
      <c r="E67" s="133">
        <v>100</v>
      </c>
      <c r="F67" s="135">
        <f t="shared" ref="F67:F86" si="4">((B67+C67)/2*0.7)+((D67+E67)/2*0.2)+10</f>
        <v>94.5</v>
      </c>
      <c r="G67" s="117">
        <f>VLOOKUP(A:A,'[2]22级男生'!$A:$B,2,FALSE)</f>
        <v>100</v>
      </c>
      <c r="H67" s="117">
        <f>VLOOKUP(A:A,'[2]22级男生'!$A:$C,3,FALSE)</f>
        <v>100</v>
      </c>
      <c r="I67" s="117">
        <f>VLOOKUP(A:A,'[2]22级男生'!$A:$D,4,FALSE)</f>
        <v>100</v>
      </c>
      <c r="J67" s="117">
        <f>VLOOKUP(A:A,'[2]22级男生'!$A:$E,5,FALSE)</f>
        <v>100</v>
      </c>
      <c r="K67" s="117">
        <v>100</v>
      </c>
      <c r="L67" s="117">
        <v>100</v>
      </c>
      <c r="M67" s="117">
        <f>VLOOKUP(A:A,'[2]22级男生'!$A:$H,8,FALSE)</f>
        <v>100</v>
      </c>
      <c r="N67" s="120">
        <f t="shared" ref="N67:N86" si="5">AVERAGE(F67,M67)</f>
        <v>97.25</v>
      </c>
    </row>
    <row r="68" spans="1:14">
      <c r="A68" s="139" t="s">
        <v>227</v>
      </c>
      <c r="B68" s="133">
        <v>90</v>
      </c>
      <c r="C68" s="134">
        <v>100</v>
      </c>
      <c r="D68" s="133">
        <v>100</v>
      </c>
      <c r="E68" s="133">
        <v>100</v>
      </c>
      <c r="F68" s="135">
        <f t="shared" si="4"/>
        <v>96.5</v>
      </c>
      <c r="G68" s="117">
        <f>VLOOKUP(A:A,'[2]22级男生'!$A:$B,2,FALSE)</f>
        <v>100</v>
      </c>
      <c r="H68" s="117">
        <f>VLOOKUP(A:A,'[2]22级男生'!$A:$C,3,FALSE)</f>
        <v>90</v>
      </c>
      <c r="I68" s="117">
        <f>VLOOKUP(A:A,'[2]22级男生'!$A:$D,4,FALSE)</f>
        <v>100</v>
      </c>
      <c r="J68" s="117">
        <f>VLOOKUP(A:A,'[2]22级男生'!$A:$E,5,FALSE)</f>
        <v>100</v>
      </c>
      <c r="K68" s="117">
        <v>98</v>
      </c>
      <c r="L68" s="117">
        <v>100</v>
      </c>
      <c r="M68" s="117">
        <f>VLOOKUP(A:A,'[2]22级男生'!$A:$H,8,FALSE)</f>
        <v>97.5</v>
      </c>
      <c r="N68" s="120">
        <f t="shared" si="5"/>
        <v>97</v>
      </c>
    </row>
    <row r="69" spans="1:14">
      <c r="A69" s="139" t="s">
        <v>226</v>
      </c>
      <c r="B69" s="133">
        <v>90</v>
      </c>
      <c r="C69" s="134">
        <v>100</v>
      </c>
      <c r="D69" s="133">
        <v>100</v>
      </c>
      <c r="E69" s="133">
        <v>100</v>
      </c>
      <c r="F69" s="135">
        <f t="shared" si="4"/>
        <v>96.5</v>
      </c>
      <c r="G69" s="117">
        <f>VLOOKUP(A:A,'[2]22级男生'!$A:$B,2,FALSE)</f>
        <v>100</v>
      </c>
      <c r="H69" s="117">
        <f>VLOOKUP(A:A,'[2]22级男生'!$A:$C,3,FALSE)</f>
        <v>90</v>
      </c>
      <c r="I69" s="117">
        <f>VLOOKUP(A:A,'[2]22级男生'!$A:$D,4,FALSE)</f>
        <v>100</v>
      </c>
      <c r="J69" s="117">
        <f>VLOOKUP(A:A,'[2]22级男生'!$A:$E,5,FALSE)</f>
        <v>100</v>
      </c>
      <c r="K69" s="117">
        <v>100</v>
      </c>
      <c r="L69" s="117">
        <v>100</v>
      </c>
      <c r="M69" s="117">
        <f>VLOOKUP(A:A,'[2]22级男生'!$A:$H,8,FALSE)</f>
        <v>97.5</v>
      </c>
      <c r="N69" s="120">
        <f t="shared" si="5"/>
        <v>97</v>
      </c>
    </row>
    <row r="70" spans="1:14">
      <c r="A70" s="140" t="s">
        <v>225</v>
      </c>
      <c r="B70" s="133">
        <v>100</v>
      </c>
      <c r="C70" s="134">
        <v>90</v>
      </c>
      <c r="D70" s="133">
        <v>100</v>
      </c>
      <c r="E70" s="133">
        <v>100</v>
      </c>
      <c r="F70" s="135">
        <f t="shared" si="4"/>
        <v>96.5</v>
      </c>
      <c r="G70" s="117">
        <f>VLOOKUP(A:A,'[2]22级男生'!$A:$B,2,FALSE)</f>
        <v>100</v>
      </c>
      <c r="H70" s="117">
        <f>VLOOKUP(A:A,'[2]22级男生'!$A:$C,3,FALSE)</f>
        <v>90</v>
      </c>
      <c r="I70" s="117">
        <f>VLOOKUP(A:A,'[2]22级男生'!$A:$D,4,FALSE)</f>
        <v>100</v>
      </c>
      <c r="J70" s="117">
        <f>VLOOKUP(A:A,'[2]22级男生'!$A:$E,5,FALSE)</f>
        <v>100</v>
      </c>
      <c r="K70" s="117">
        <v>100</v>
      </c>
      <c r="L70" s="117">
        <v>100</v>
      </c>
      <c r="M70" s="117">
        <f>VLOOKUP(A:A,'[2]22级男生'!$A:$H,8,FALSE)</f>
        <v>97.5</v>
      </c>
      <c r="N70" s="120">
        <f t="shared" si="5"/>
        <v>97</v>
      </c>
    </row>
    <row r="71" spans="1:14">
      <c r="A71" s="142" t="s">
        <v>224</v>
      </c>
      <c r="B71" s="133">
        <v>100</v>
      </c>
      <c r="C71" s="134">
        <v>90</v>
      </c>
      <c r="D71" s="133">
        <v>100</v>
      </c>
      <c r="E71" s="133">
        <v>100</v>
      </c>
      <c r="F71" s="135">
        <f t="shared" si="4"/>
        <v>96.5</v>
      </c>
      <c r="G71" s="117">
        <f>VLOOKUP(A:A,'[2]22级男生'!$A:$B,2,FALSE)</f>
        <v>100</v>
      </c>
      <c r="H71" s="117">
        <f>VLOOKUP(A:A,'[2]22级男生'!$A:$C,3,FALSE)</f>
        <v>90</v>
      </c>
      <c r="I71" s="117">
        <f>VLOOKUP(A:A,'[2]22级男生'!$A:$D,4,FALSE)</f>
        <v>100</v>
      </c>
      <c r="J71" s="117">
        <f>VLOOKUP(A:A,'[2]22级男生'!$A:$E,5,FALSE)</f>
        <v>100</v>
      </c>
      <c r="K71" s="117">
        <v>100</v>
      </c>
      <c r="L71" s="117">
        <v>100</v>
      </c>
      <c r="M71" s="117">
        <f>VLOOKUP(A:A,'[2]22级男生'!$A:$H,8,FALSE)</f>
        <v>97.5</v>
      </c>
      <c r="N71" s="120">
        <f t="shared" si="5"/>
        <v>97</v>
      </c>
    </row>
    <row r="72" spans="1:14">
      <c r="A72" s="141" t="s">
        <v>223</v>
      </c>
      <c r="B72" s="133">
        <v>100</v>
      </c>
      <c r="C72" s="133">
        <v>90</v>
      </c>
      <c r="D72" s="133">
        <v>100</v>
      </c>
      <c r="E72" s="134">
        <v>100</v>
      </c>
      <c r="F72" s="135">
        <f t="shared" si="4"/>
        <v>96.5</v>
      </c>
      <c r="G72" s="133">
        <v>100</v>
      </c>
      <c r="H72" s="117">
        <v>90</v>
      </c>
      <c r="I72" s="117">
        <v>100</v>
      </c>
      <c r="J72" s="117">
        <v>100</v>
      </c>
      <c r="K72" s="117">
        <v>100</v>
      </c>
      <c r="L72" s="117">
        <v>100</v>
      </c>
      <c r="M72" s="117">
        <v>97.3</v>
      </c>
      <c r="N72" s="120">
        <f t="shared" si="5"/>
        <v>96.9</v>
      </c>
    </row>
    <row r="73" spans="1:14">
      <c r="A73" s="139" t="s">
        <v>222</v>
      </c>
      <c r="B73" s="133">
        <v>90</v>
      </c>
      <c r="C73" s="134">
        <v>100</v>
      </c>
      <c r="D73" s="133">
        <v>100</v>
      </c>
      <c r="E73" s="133">
        <v>100</v>
      </c>
      <c r="F73" s="135">
        <f t="shared" si="4"/>
        <v>96.5</v>
      </c>
      <c r="G73" s="117">
        <f>VLOOKUP(A:A,'[2]22级男生'!$A:$B,2,FALSE)</f>
        <v>100</v>
      </c>
      <c r="H73" s="117">
        <f>VLOOKUP(A:A,'[2]22级男生'!$A:$C,3,FALSE)</f>
        <v>90</v>
      </c>
      <c r="I73" s="117">
        <f>VLOOKUP(A:A,'[2]22级男生'!$A:$D,4,FALSE)</f>
        <v>100</v>
      </c>
      <c r="J73" s="117">
        <f>VLOOKUP(A:A,'[2]22级男生'!$A:$E,5,FALSE)</f>
        <v>100</v>
      </c>
      <c r="K73" s="117">
        <v>100</v>
      </c>
      <c r="L73" s="117">
        <v>100</v>
      </c>
      <c r="M73" s="117">
        <f>VLOOKUP(A:A,'[2]22级男生'!$A:$H,8,FALSE)</f>
        <v>96.5</v>
      </c>
      <c r="N73" s="120">
        <f t="shared" si="5"/>
        <v>96.5</v>
      </c>
    </row>
    <row r="74" spans="1:14">
      <c r="A74" s="140" t="s">
        <v>221</v>
      </c>
      <c r="B74" s="133">
        <v>80</v>
      </c>
      <c r="C74" s="134">
        <v>100</v>
      </c>
      <c r="D74" s="133">
        <v>100</v>
      </c>
      <c r="E74" s="133">
        <v>100</v>
      </c>
      <c r="F74" s="135">
        <f t="shared" si="4"/>
        <v>93</v>
      </c>
      <c r="G74" s="117">
        <f>VLOOKUP(A:A,'[2]22级男生'!$A:$B,2,FALSE)</f>
        <v>100</v>
      </c>
      <c r="H74" s="117">
        <f>VLOOKUP(A:A,'[2]22级男生'!$A:$C,3,FALSE)</f>
        <v>100</v>
      </c>
      <c r="I74" s="117">
        <f>VLOOKUP(A:A,'[2]22级男生'!$A:$D,4,FALSE)</f>
        <v>100</v>
      </c>
      <c r="J74" s="117">
        <f>VLOOKUP(A:A,'[2]22级男生'!$A:$E,5,FALSE)</f>
        <v>100</v>
      </c>
      <c r="K74" s="117">
        <v>100</v>
      </c>
      <c r="L74" s="117">
        <v>100</v>
      </c>
      <c r="M74" s="117">
        <f>VLOOKUP(A:A,'[2]22级男生'!$A:$H,8,FALSE)</f>
        <v>100</v>
      </c>
      <c r="N74" s="120">
        <f t="shared" si="5"/>
        <v>96.5</v>
      </c>
    </row>
    <row r="75" spans="1:14">
      <c r="A75" s="142" t="s">
        <v>220</v>
      </c>
      <c r="B75" s="133">
        <v>90</v>
      </c>
      <c r="C75" s="134">
        <v>100</v>
      </c>
      <c r="D75" s="133">
        <v>100</v>
      </c>
      <c r="E75" s="133">
        <v>60</v>
      </c>
      <c r="F75" s="135">
        <f t="shared" si="4"/>
        <v>92.5</v>
      </c>
      <c r="G75" s="117">
        <f>VLOOKUP(A:A,'[2]22级男生'!$A:$B,2,FALSE)</f>
        <v>100</v>
      </c>
      <c r="H75" s="117">
        <f>VLOOKUP(A:A,'[2]22级男生'!$A:$C,3,FALSE)</f>
        <v>100</v>
      </c>
      <c r="I75" s="117">
        <f>VLOOKUP(A:A,'[2]22级男生'!$A:$D,4,FALSE)</f>
        <v>100</v>
      </c>
      <c r="J75" s="117">
        <f>VLOOKUP(A:A,'[2]22级男生'!$A:$E,5,FALSE)</f>
        <v>100</v>
      </c>
      <c r="K75" s="117">
        <v>100</v>
      </c>
      <c r="L75" s="117">
        <v>100</v>
      </c>
      <c r="M75" s="117">
        <f>VLOOKUP(A:A,'[2]22级男生'!$A:$H,8,FALSE)</f>
        <v>100</v>
      </c>
      <c r="N75" s="120">
        <f t="shared" si="5"/>
        <v>96.25</v>
      </c>
    </row>
    <row r="76" spans="1:14">
      <c r="A76" s="140" t="s">
        <v>219</v>
      </c>
      <c r="B76" s="133">
        <v>90</v>
      </c>
      <c r="C76" s="134">
        <v>100</v>
      </c>
      <c r="D76" s="133">
        <v>100</v>
      </c>
      <c r="E76" s="133">
        <v>100</v>
      </c>
      <c r="F76" s="135">
        <f t="shared" si="4"/>
        <v>96.5</v>
      </c>
      <c r="G76" s="117">
        <f>VLOOKUP(A:A,'[2]22级男生'!$A:$B,2,FALSE)</f>
        <v>100</v>
      </c>
      <c r="H76" s="117">
        <f>VLOOKUP(A:A,'[2]22级男生'!$A:$C,3,FALSE)</f>
        <v>80</v>
      </c>
      <c r="I76" s="117">
        <f>VLOOKUP(A:A,'[2]22级男生'!$A:$D,4,FALSE)</f>
        <v>100</v>
      </c>
      <c r="J76" s="117">
        <f>VLOOKUP(A:A,'[2]22级男生'!$A:$E,5,FALSE)</f>
        <v>100</v>
      </c>
      <c r="K76" s="117">
        <v>100</v>
      </c>
      <c r="L76" s="117">
        <v>100</v>
      </c>
      <c r="M76" s="117">
        <f>VLOOKUP(A:A,'[2]22级男生'!$A:$H,8,FALSE)</f>
        <v>95</v>
      </c>
      <c r="N76" s="120">
        <f t="shared" si="5"/>
        <v>95.75</v>
      </c>
    </row>
    <row r="77" spans="1:14">
      <c r="A77" s="142" t="s">
        <v>218</v>
      </c>
      <c r="B77" s="133">
        <v>90</v>
      </c>
      <c r="C77" s="134">
        <v>100</v>
      </c>
      <c r="D77" s="133">
        <v>90</v>
      </c>
      <c r="E77" s="133">
        <v>100</v>
      </c>
      <c r="F77" s="135">
        <f t="shared" si="4"/>
        <v>95.5</v>
      </c>
      <c r="G77" s="117">
        <f>VLOOKUP(A:A,'[2]22级男生'!$A:$B,2,FALSE)</f>
        <v>100</v>
      </c>
      <c r="H77" s="117">
        <f>VLOOKUP(A:A,'[2]22级男生'!$A:$C,3,FALSE)</f>
        <v>90</v>
      </c>
      <c r="I77" s="117">
        <f>VLOOKUP(A:A,'[2]22级男生'!$A:$D,4,FALSE)</f>
        <v>100</v>
      </c>
      <c r="J77" s="117">
        <f>VLOOKUP(A:A,'[2]22级男生'!$A:$E,5,FALSE)</f>
        <v>100</v>
      </c>
      <c r="K77" s="117">
        <v>100</v>
      </c>
      <c r="L77" s="117">
        <v>100</v>
      </c>
      <c r="M77" s="117">
        <f>VLOOKUP(A:A,'[2]22级男生'!$A:$H,8,FALSE)</f>
        <v>95.5</v>
      </c>
      <c r="N77" s="120">
        <f t="shared" si="5"/>
        <v>95.5</v>
      </c>
    </row>
    <row r="78" spans="1:14">
      <c r="A78" s="142" t="s">
        <v>217</v>
      </c>
      <c r="B78" s="133">
        <v>90</v>
      </c>
      <c r="C78" s="134">
        <v>100</v>
      </c>
      <c r="D78" s="133">
        <v>100</v>
      </c>
      <c r="E78" s="133">
        <v>80</v>
      </c>
      <c r="F78" s="135">
        <f t="shared" si="4"/>
        <v>94.5</v>
      </c>
      <c r="G78" s="117">
        <f>VLOOKUP(A:A,'[2]22级男生'!$A:$B,2,FALSE)</f>
        <v>90</v>
      </c>
      <c r="H78" s="117">
        <f>VLOOKUP(A:A,'[2]22级男生'!$A:$C,3,FALSE)</f>
        <v>100</v>
      </c>
      <c r="I78" s="117">
        <f>VLOOKUP(A:A,'[2]22级男生'!$A:$D,4,FALSE)</f>
        <v>100</v>
      </c>
      <c r="J78" s="117">
        <f>VLOOKUP(A:A,'[2]22级男生'!$A:$E,5,FALSE)</f>
        <v>100</v>
      </c>
      <c r="K78" s="117">
        <v>100</v>
      </c>
      <c r="L78" s="117">
        <v>100</v>
      </c>
      <c r="M78" s="117">
        <f>VLOOKUP(A:A,'[2]22级男生'!$A:$H,8,FALSE)</f>
        <v>96.5</v>
      </c>
      <c r="N78" s="120">
        <f t="shared" si="5"/>
        <v>95.5</v>
      </c>
    </row>
    <row r="79" spans="1:14">
      <c r="A79" s="142" t="s">
        <v>216</v>
      </c>
      <c r="B79" s="133">
        <v>90</v>
      </c>
      <c r="C79" s="134">
        <v>100</v>
      </c>
      <c r="D79" s="133">
        <v>90</v>
      </c>
      <c r="E79" s="133">
        <v>70</v>
      </c>
      <c r="F79" s="135">
        <f t="shared" si="4"/>
        <v>92.5</v>
      </c>
      <c r="G79" s="117">
        <f>VLOOKUP(A:A,'[2]22级男生'!$A:$B,2,FALSE)</f>
        <v>100</v>
      </c>
      <c r="H79" s="117">
        <f>VLOOKUP(A:A,'[2]22级男生'!$A:$C,3,FALSE)</f>
        <v>100</v>
      </c>
      <c r="I79" s="117">
        <f>VLOOKUP(A:A,'[2]22级男生'!$A:$D,4,FALSE)</f>
        <v>100</v>
      </c>
      <c r="J79" s="117">
        <f>VLOOKUP(A:A,'[2]22级男生'!$A:$E,5,FALSE)</f>
        <v>100</v>
      </c>
      <c r="K79" s="117">
        <v>100</v>
      </c>
      <c r="L79" s="117">
        <v>100</v>
      </c>
      <c r="M79" s="117">
        <f>VLOOKUP(A:A,'[2]22级男生'!$A:$H,8,FALSE)</f>
        <v>98</v>
      </c>
      <c r="N79" s="120">
        <f t="shared" si="5"/>
        <v>95.25</v>
      </c>
    </row>
    <row r="80" spans="1:14">
      <c r="A80" s="141" t="s">
        <v>215</v>
      </c>
      <c r="B80" s="133">
        <v>100</v>
      </c>
      <c r="C80" s="133">
        <v>80</v>
      </c>
      <c r="D80" s="133">
        <v>95</v>
      </c>
      <c r="E80" s="134">
        <v>90</v>
      </c>
      <c r="F80" s="135">
        <f t="shared" si="4"/>
        <v>91.5</v>
      </c>
      <c r="G80" s="117">
        <v>100</v>
      </c>
      <c r="H80" s="117">
        <v>100</v>
      </c>
      <c r="I80" s="117">
        <v>100</v>
      </c>
      <c r="J80" s="117">
        <v>90</v>
      </c>
      <c r="K80" s="117">
        <v>100</v>
      </c>
      <c r="L80" s="117">
        <v>100</v>
      </c>
      <c r="M80" s="117">
        <v>97.3</v>
      </c>
      <c r="N80" s="120">
        <f t="shared" si="5"/>
        <v>94.4</v>
      </c>
    </row>
    <row r="81" spans="1:14">
      <c r="A81" s="140" t="s">
        <v>214</v>
      </c>
      <c r="B81" s="133">
        <v>90</v>
      </c>
      <c r="C81" s="134">
        <v>100</v>
      </c>
      <c r="D81" s="133">
        <v>90</v>
      </c>
      <c r="E81" s="133">
        <v>100</v>
      </c>
      <c r="F81" s="135">
        <f t="shared" si="4"/>
        <v>95.5</v>
      </c>
      <c r="G81" s="117">
        <f>VLOOKUP(A:A,'[2]22级男生'!$A:$B,2,FALSE)</f>
        <v>100</v>
      </c>
      <c r="H81" s="117">
        <f>VLOOKUP(A:A,'[2]22级男生'!$A:$C,3,FALSE)</f>
        <v>80</v>
      </c>
      <c r="I81" s="117">
        <f>VLOOKUP(A:A,'[2]22级男生'!$A:$D,4,FALSE)</f>
        <v>90</v>
      </c>
      <c r="J81" s="117">
        <f>VLOOKUP(A:A,'[2]22级男生'!$A:$E,5,FALSE)</f>
        <v>100</v>
      </c>
      <c r="K81" s="117">
        <v>100</v>
      </c>
      <c r="L81" s="117">
        <v>100</v>
      </c>
      <c r="M81" s="117">
        <f>VLOOKUP(A:A,'[2]22级男生'!$A:$H,8,FALSE)</f>
        <v>92.5</v>
      </c>
      <c r="N81" s="120">
        <f t="shared" si="5"/>
        <v>94</v>
      </c>
    </row>
    <row r="82" spans="1:14">
      <c r="A82" s="140" t="s">
        <v>213</v>
      </c>
      <c r="B82" s="133">
        <v>90</v>
      </c>
      <c r="C82" s="134">
        <v>100</v>
      </c>
      <c r="D82" s="133">
        <v>100</v>
      </c>
      <c r="E82" s="133">
        <v>50</v>
      </c>
      <c r="F82" s="135">
        <f t="shared" si="4"/>
        <v>91.5</v>
      </c>
      <c r="G82" s="117">
        <f>VLOOKUP(A:A,'[2]22级男生'!$A:$B,2,FALSE)</f>
        <v>90</v>
      </c>
      <c r="H82" s="117">
        <f>VLOOKUP(A:A,'[2]22级男生'!$A:$C,3,FALSE)</f>
        <v>100</v>
      </c>
      <c r="I82" s="117">
        <f>VLOOKUP(A:A,'[2]22级男生'!$A:$D,4,FALSE)</f>
        <v>90</v>
      </c>
      <c r="J82" s="117">
        <f>VLOOKUP(A:A,'[2]22级男生'!$A:$E,5,FALSE)</f>
        <v>90</v>
      </c>
      <c r="K82" s="117">
        <v>100</v>
      </c>
      <c r="L82" s="117">
        <v>100</v>
      </c>
      <c r="M82" s="117">
        <f>VLOOKUP(A:A,'[2]22级男生'!$A:$H,8,FALSE)</f>
        <v>92.5</v>
      </c>
      <c r="N82" s="120">
        <f t="shared" si="5"/>
        <v>92</v>
      </c>
    </row>
    <row r="83" spans="1:14">
      <c r="A83" s="140" t="s">
        <v>212</v>
      </c>
      <c r="B83" s="133">
        <v>100</v>
      </c>
      <c r="C83" s="134">
        <v>50</v>
      </c>
      <c r="D83" s="133">
        <v>100</v>
      </c>
      <c r="E83" s="133">
        <v>100</v>
      </c>
      <c r="F83" s="135">
        <f t="shared" si="4"/>
        <v>82.5</v>
      </c>
      <c r="G83" s="117">
        <f>VLOOKUP(A:A,'[2]22级男生'!$A:$B,2,FALSE)</f>
        <v>100</v>
      </c>
      <c r="H83" s="117">
        <f>VLOOKUP(A:A,'[2]22级男生'!$A:$C,3,FALSE)</f>
        <v>100</v>
      </c>
      <c r="I83" s="117">
        <f>VLOOKUP(A:A,'[2]22级男生'!$A:$D,4,FALSE)</f>
        <v>100</v>
      </c>
      <c r="J83" s="117">
        <f>VLOOKUP(A:A,'[2]22级男生'!$A:$E,5,FALSE)</f>
        <v>100</v>
      </c>
      <c r="K83" s="117">
        <v>100</v>
      </c>
      <c r="L83" s="117">
        <v>100</v>
      </c>
      <c r="M83" s="117">
        <f>VLOOKUP(A:A,'[2]22级男生'!$A:$H,8,FALSE)</f>
        <v>100</v>
      </c>
      <c r="N83" s="120">
        <f t="shared" si="5"/>
        <v>91.25</v>
      </c>
    </row>
    <row r="84" spans="1:14">
      <c r="A84" s="141" t="s">
        <v>211</v>
      </c>
      <c r="B84" s="133">
        <v>70</v>
      </c>
      <c r="C84" s="133">
        <v>100</v>
      </c>
      <c r="D84" s="133">
        <v>100</v>
      </c>
      <c r="E84" s="134">
        <v>90</v>
      </c>
      <c r="F84" s="135">
        <f t="shared" si="4"/>
        <v>88.5</v>
      </c>
      <c r="G84" s="117">
        <v>90</v>
      </c>
      <c r="H84" s="117">
        <v>90</v>
      </c>
      <c r="I84" s="117">
        <v>100</v>
      </c>
      <c r="J84" s="117">
        <v>80</v>
      </c>
      <c r="K84" s="117">
        <v>100</v>
      </c>
      <c r="L84" s="117">
        <v>98</v>
      </c>
      <c r="M84" s="117">
        <v>90</v>
      </c>
      <c r="N84" s="120">
        <f t="shared" si="5"/>
        <v>89.25</v>
      </c>
    </row>
    <row r="85" spans="1:14">
      <c r="A85" s="140" t="s">
        <v>210</v>
      </c>
      <c r="B85" s="133">
        <v>100</v>
      </c>
      <c r="C85" s="134">
        <v>50</v>
      </c>
      <c r="D85" s="133">
        <v>100</v>
      </c>
      <c r="E85" s="133">
        <v>100</v>
      </c>
      <c r="F85" s="135">
        <f t="shared" si="4"/>
        <v>82.5</v>
      </c>
      <c r="G85" s="117">
        <f>VLOOKUP(A:A,'[2]22级男生'!$A:$B,2,FALSE)</f>
        <v>100</v>
      </c>
      <c r="H85" s="117">
        <f>VLOOKUP(A:A,'[2]22级男生'!$A:$C,3,FALSE)</f>
        <v>90</v>
      </c>
      <c r="I85" s="117">
        <f>VLOOKUP(A:A,'[2]22级男生'!$A:$D,4,FALSE)</f>
        <v>100</v>
      </c>
      <c r="J85" s="117">
        <f>VLOOKUP(A:A,'[2]22级男生'!$A:$E,5,FALSE)</f>
        <v>100</v>
      </c>
      <c r="K85" s="117">
        <v>100</v>
      </c>
      <c r="L85" s="117">
        <v>100</v>
      </c>
      <c r="M85" s="117">
        <f>VLOOKUP(A:A,'[2]22级男生'!$A:$H,8,FALSE)</f>
        <v>95.5</v>
      </c>
      <c r="N85" s="120">
        <f t="shared" si="5"/>
        <v>89</v>
      </c>
    </row>
    <row r="86" spans="1:14">
      <c r="A86" s="142" t="s">
        <v>209</v>
      </c>
      <c r="B86" s="133">
        <v>100</v>
      </c>
      <c r="C86" s="134">
        <v>50</v>
      </c>
      <c r="D86" s="133">
        <v>100</v>
      </c>
      <c r="E86" s="133">
        <v>100</v>
      </c>
      <c r="F86" s="135">
        <f t="shared" si="4"/>
        <v>82.5</v>
      </c>
      <c r="G86" s="117">
        <f>VLOOKUP(A:A,'[2]22级男生'!$A:$B,2,FALSE)</f>
        <v>100</v>
      </c>
      <c r="H86" s="117">
        <f>VLOOKUP(A:A,'[2]22级男生'!$A:$C,3,FALSE)</f>
        <v>100</v>
      </c>
      <c r="I86" s="117">
        <f>VLOOKUP(A:A,'[2]22级男生'!$A:$D,4,FALSE)</f>
        <v>80</v>
      </c>
      <c r="J86" s="117">
        <f>VLOOKUP(A:A,'[2]22级男生'!$A:$E,5,FALSE)</f>
        <v>100</v>
      </c>
      <c r="K86" s="117">
        <v>100</v>
      </c>
      <c r="L86" s="117">
        <v>100</v>
      </c>
      <c r="M86" s="117">
        <f>VLOOKUP(A:A,'[2]22级男生'!$A:$H,8,FALSE)</f>
        <v>95</v>
      </c>
      <c r="N86" s="120">
        <f t="shared" si="5"/>
        <v>88.75</v>
      </c>
    </row>
  </sheetData>
  <mergeCells count="1">
    <mergeCell ref="B1:F1"/>
  </mergeCells>
  <phoneticPr fontId="1" type="noConversion"/>
  <conditionalFormatting sqref="A2:A86">
    <cfRule type="cellIs" dxfId="11" priority="1" operator="between">
      <formula>"T214018"</formula>
      <formula>"T216006"</formula>
    </cfRule>
    <cfRule type="cellIs" dxfId="10" priority="2" operator="between">
      <formula>"T214018"</formula>
      <formula>"T216006"</formula>
    </cfRule>
    <cfRule type="cellIs" dxfId="9" priority="3" operator="between">
      <formula>"T214018"</formula>
      <formula>"T216006"</formula>
    </cfRule>
    <cfRule type="cellIs" dxfId="8" priority="4" operator="between">
      <formula>"T131001"</formula>
      <formula>"T133029"</formula>
    </cfRule>
    <cfRule type="cellIs" dxfId="7" priority="5" operator="between">
      <formula>"T171002"</formula>
      <formula>"T172009"</formula>
    </cfRule>
    <cfRule type="cellIs" dxfId="6" priority="6" operator="between">
      <formula>"T041012"</formula>
      <formula>"T045074"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B9A3-9E24-4364-8B99-7EE2E4F0071A}">
  <dimension ref="A1:M95"/>
  <sheetViews>
    <sheetView zoomScale="59" workbookViewId="0">
      <selection activeCell="O21" sqref="O21"/>
    </sheetView>
  </sheetViews>
  <sheetFormatPr defaultColWidth="10" defaultRowHeight="14"/>
  <cols>
    <col min="1" max="5" width="10" style="33"/>
    <col min="6" max="6" width="10" style="35"/>
    <col min="7" max="11" width="10" style="33"/>
    <col min="12" max="13" width="10" style="34"/>
    <col min="14" max="16384" width="10" style="33"/>
  </cols>
  <sheetData>
    <row r="1" spans="1:13">
      <c r="A1" s="50"/>
      <c r="B1" s="167" t="s">
        <v>208</v>
      </c>
      <c r="C1" s="167"/>
      <c r="D1" s="167"/>
      <c r="E1" s="167"/>
      <c r="F1" s="167"/>
      <c r="G1" s="170" t="s">
        <v>386</v>
      </c>
      <c r="H1" s="170"/>
      <c r="I1" s="170"/>
      <c r="J1" s="170"/>
      <c r="K1" s="170"/>
      <c r="L1" s="170"/>
      <c r="M1" s="37"/>
    </row>
    <row r="2" spans="1:13" ht="28">
      <c r="A2" s="48" t="s">
        <v>207</v>
      </c>
      <c r="B2" s="48" t="s">
        <v>206</v>
      </c>
      <c r="C2" s="48" t="s">
        <v>205</v>
      </c>
      <c r="D2" s="48" t="s">
        <v>204</v>
      </c>
      <c r="E2" s="48" t="s">
        <v>203</v>
      </c>
      <c r="F2" s="49" t="s">
        <v>202</v>
      </c>
      <c r="G2" s="51" t="s">
        <v>385</v>
      </c>
      <c r="H2" s="51" t="s">
        <v>384</v>
      </c>
      <c r="I2" s="51" t="s">
        <v>383</v>
      </c>
      <c r="J2" s="51" t="s">
        <v>382</v>
      </c>
      <c r="K2" s="51" t="s">
        <v>381</v>
      </c>
      <c r="L2" s="52" t="s">
        <v>380</v>
      </c>
      <c r="M2" s="52" t="s">
        <v>293</v>
      </c>
    </row>
    <row r="3" spans="1:13">
      <c r="A3" s="143" t="s">
        <v>379</v>
      </c>
      <c r="B3" s="53">
        <v>100</v>
      </c>
      <c r="C3" s="53">
        <v>100</v>
      </c>
      <c r="D3" s="53">
        <v>100</v>
      </c>
      <c r="E3" s="53">
        <v>100</v>
      </c>
      <c r="F3" s="54">
        <f t="shared" ref="F3:F34" si="0">((B3+C3)/2*0.7)+((D3+E3)/2*0.2)+10</f>
        <v>100</v>
      </c>
      <c r="G3" s="39">
        <f>VLOOKUP(A:A,'[3]21级男生'!$A:$G,2,FALSE)</f>
        <v>100</v>
      </c>
      <c r="H3" s="39">
        <f>VLOOKUP(A:A,'[3]21级男生'!$A:$G,3,FALSE)</f>
        <v>100</v>
      </c>
      <c r="I3" s="39">
        <f>VLOOKUP(A:A,'[3]21级男生'!$A:$G,4,FALSE)</f>
        <v>100</v>
      </c>
      <c r="J3" s="39">
        <f>100-VLOOKUP(A:A,'[3]21级男生'!$A:$G,5,FALSE)</f>
        <v>100</v>
      </c>
      <c r="K3" s="39">
        <f>100-VLOOKUP(A:A,'[3]21级男生'!$A:$G,6,FALSE)</f>
        <v>100</v>
      </c>
      <c r="L3" s="40">
        <f>VLOOKUP(A:A,'[3]21级男生'!$A:$G,7,FALSE)</f>
        <v>100</v>
      </c>
      <c r="M3" s="40">
        <f t="shared" ref="M3:M34" si="1">AVERAGE(F3,L3)</f>
        <v>100</v>
      </c>
    </row>
    <row r="4" spans="1:13">
      <c r="A4" s="144" t="s">
        <v>367</v>
      </c>
      <c r="B4" s="53">
        <v>100</v>
      </c>
      <c r="C4" s="53">
        <v>100</v>
      </c>
      <c r="D4" s="53">
        <v>100</v>
      </c>
      <c r="E4" s="53">
        <v>100</v>
      </c>
      <c r="F4" s="54">
        <f t="shared" si="0"/>
        <v>100</v>
      </c>
      <c r="G4" s="39">
        <f>VLOOKUP(A:A,'[3]21级男生'!$A:$G,2,FALSE)</f>
        <v>100</v>
      </c>
      <c r="H4" s="39">
        <f>VLOOKUP(A:A,'[3]21级男生'!$A:$G,3,FALSE)</f>
        <v>100</v>
      </c>
      <c r="I4" s="39">
        <f>VLOOKUP(A:A,'[3]21级男生'!$A:$G,4,FALSE)</f>
        <v>100</v>
      </c>
      <c r="J4" s="39">
        <f>100-VLOOKUP(A:A,'[3]21级男生'!$A:$G,5,FALSE)</f>
        <v>100</v>
      </c>
      <c r="K4" s="39">
        <f>100-VLOOKUP(A:A,'[3]21级男生'!$A:$G,6,FALSE)</f>
        <v>100</v>
      </c>
      <c r="L4" s="40">
        <f>VLOOKUP(A:A,'[3]21级男生'!$A:$G,7,FALSE)</f>
        <v>100</v>
      </c>
      <c r="M4" s="40">
        <f t="shared" si="1"/>
        <v>100</v>
      </c>
    </row>
    <row r="5" spans="1:13">
      <c r="A5" s="144" t="s">
        <v>378</v>
      </c>
      <c r="B5" s="53">
        <v>100</v>
      </c>
      <c r="C5" s="53">
        <v>100</v>
      </c>
      <c r="D5" s="53">
        <v>100</v>
      </c>
      <c r="E5" s="53">
        <v>100</v>
      </c>
      <c r="F5" s="54">
        <f t="shared" si="0"/>
        <v>100</v>
      </c>
      <c r="G5" s="55">
        <v>100</v>
      </c>
      <c r="H5" s="55">
        <v>100</v>
      </c>
      <c r="I5" s="55">
        <v>100</v>
      </c>
      <c r="J5" s="55">
        <v>100</v>
      </c>
      <c r="K5" s="55">
        <v>100</v>
      </c>
      <c r="L5" s="56">
        <v>100</v>
      </c>
      <c r="M5" s="40">
        <f t="shared" si="1"/>
        <v>100</v>
      </c>
    </row>
    <row r="6" spans="1:13">
      <c r="A6" s="143" t="s">
        <v>377</v>
      </c>
      <c r="B6" s="53">
        <v>100</v>
      </c>
      <c r="C6" s="53">
        <v>100</v>
      </c>
      <c r="D6" s="53">
        <v>100</v>
      </c>
      <c r="E6" s="53">
        <v>100</v>
      </c>
      <c r="F6" s="54">
        <f t="shared" si="0"/>
        <v>100</v>
      </c>
      <c r="G6" s="39">
        <f>VLOOKUP(A:A,'[3]21级男生'!$A:$G,2,FALSE)</f>
        <v>100</v>
      </c>
      <c r="H6" s="39">
        <f>VLOOKUP(A:A,'[3]21级男生'!$A:$G,3,FALSE)</f>
        <v>100</v>
      </c>
      <c r="I6" s="39">
        <f>VLOOKUP(A:A,'[3]21级男生'!$A:$G,4,FALSE)</f>
        <v>100</v>
      </c>
      <c r="J6" s="39">
        <f>100-VLOOKUP(A:A,'[3]21级男生'!$A:$G,5,FALSE)</f>
        <v>100</v>
      </c>
      <c r="K6" s="39">
        <f>100-VLOOKUP(A:A,'[3]21级男生'!$A:$G,6,FALSE)</f>
        <v>100</v>
      </c>
      <c r="L6" s="40">
        <f>VLOOKUP(A:A,'[3]21级男生'!$A:$G,7,FALSE)</f>
        <v>100</v>
      </c>
      <c r="M6" s="40">
        <f t="shared" si="1"/>
        <v>100</v>
      </c>
    </row>
    <row r="7" spans="1:13">
      <c r="A7" s="143" t="s">
        <v>376</v>
      </c>
      <c r="B7" s="57">
        <v>100</v>
      </c>
      <c r="C7" s="57">
        <v>100</v>
      </c>
      <c r="D7" s="57">
        <v>100</v>
      </c>
      <c r="E7" s="57">
        <v>99</v>
      </c>
      <c r="F7" s="58">
        <f t="shared" si="0"/>
        <v>99.9</v>
      </c>
      <c r="G7" s="59">
        <f>VLOOKUP(A:A,'[3]21级男生'!$A:$G,2,FALSE)</f>
        <v>100</v>
      </c>
      <c r="H7" s="59">
        <f>VLOOKUP(A:A,'[3]21级男生'!$A:$G,3,FALSE)</f>
        <v>100</v>
      </c>
      <c r="I7" s="59">
        <f>VLOOKUP(A:A,'[3]21级男生'!$A:$G,4,FALSE)</f>
        <v>100</v>
      </c>
      <c r="J7" s="59">
        <f>100-VLOOKUP(A:A,'[3]21级男生'!$A:$G,5,FALSE)</f>
        <v>100</v>
      </c>
      <c r="K7" s="59">
        <f>100-VLOOKUP(A:A,'[3]21级男生'!$A:$G,6,FALSE)</f>
        <v>100</v>
      </c>
      <c r="L7" s="60">
        <f>VLOOKUP(A:A,'[3]21级男生'!$A:$G,7,FALSE)</f>
        <v>100</v>
      </c>
      <c r="M7" s="60">
        <f t="shared" si="1"/>
        <v>99.95</v>
      </c>
    </row>
    <row r="8" spans="1:13">
      <c r="A8" s="144" t="s">
        <v>375</v>
      </c>
      <c r="B8" s="57">
        <v>100</v>
      </c>
      <c r="C8" s="57">
        <v>100</v>
      </c>
      <c r="D8" s="57">
        <v>100</v>
      </c>
      <c r="E8" s="57">
        <v>98</v>
      </c>
      <c r="F8" s="58">
        <f t="shared" si="0"/>
        <v>99.8</v>
      </c>
      <c r="G8" s="59">
        <f>VLOOKUP(A:A,'[3]21级男生'!$A:$G,2,FALSE)</f>
        <v>100</v>
      </c>
      <c r="H8" s="59">
        <f>VLOOKUP(A:A,'[3]21级男生'!$A:$G,3,FALSE)</f>
        <v>100</v>
      </c>
      <c r="I8" s="59">
        <f>VLOOKUP(A:A,'[3]21级男生'!$A:$G,4,FALSE)</f>
        <v>100</v>
      </c>
      <c r="J8" s="59">
        <f>100-VLOOKUP(A:A,'[3]21级男生'!$A:$G,5,FALSE)</f>
        <v>100</v>
      </c>
      <c r="K8" s="59">
        <f>100-VLOOKUP(A:A,'[3]21级男生'!$A:$G,6,FALSE)</f>
        <v>100</v>
      </c>
      <c r="L8" s="60">
        <f>VLOOKUP(A:A,'[3]21级男生'!$A:$G,7,FALSE)</f>
        <v>100</v>
      </c>
      <c r="M8" s="60">
        <f t="shared" si="1"/>
        <v>99.9</v>
      </c>
    </row>
    <row r="9" spans="1:13">
      <c r="A9" s="144" t="s">
        <v>374</v>
      </c>
      <c r="B9" s="57">
        <v>100</v>
      </c>
      <c r="C9" s="57">
        <v>100</v>
      </c>
      <c r="D9" s="57">
        <v>100</v>
      </c>
      <c r="E9" s="57">
        <v>98</v>
      </c>
      <c r="F9" s="58">
        <f t="shared" si="0"/>
        <v>99.8</v>
      </c>
      <c r="G9" s="59">
        <f>VLOOKUP(A:A,'[3]21级男生'!$A:$G,2,FALSE)</f>
        <v>100</v>
      </c>
      <c r="H9" s="59">
        <f>VLOOKUP(A:A,'[3]21级男生'!$A:$G,3,FALSE)</f>
        <v>100</v>
      </c>
      <c r="I9" s="59">
        <f>VLOOKUP(A:A,'[3]21级男生'!$A:$G,4,FALSE)</f>
        <v>100</v>
      </c>
      <c r="J9" s="59">
        <f>100-VLOOKUP(A:A,'[3]21级男生'!$A:$G,5,FALSE)</f>
        <v>100</v>
      </c>
      <c r="K9" s="59">
        <f>100-VLOOKUP(A:A,'[3]21级男生'!$A:$G,6,FALSE)</f>
        <v>100</v>
      </c>
      <c r="L9" s="60">
        <f>VLOOKUP(A:A,'[3]21级男生'!$A:$G,7,FALSE)</f>
        <v>100</v>
      </c>
      <c r="M9" s="60">
        <f t="shared" si="1"/>
        <v>99.9</v>
      </c>
    </row>
    <row r="10" spans="1:13">
      <c r="A10" s="144" t="s">
        <v>373</v>
      </c>
      <c r="B10" s="57">
        <v>100</v>
      </c>
      <c r="C10" s="57">
        <v>100</v>
      </c>
      <c r="D10" s="57">
        <v>98</v>
      </c>
      <c r="E10" s="57">
        <v>100</v>
      </c>
      <c r="F10" s="58">
        <f t="shared" si="0"/>
        <v>99.8</v>
      </c>
      <c r="G10" s="59">
        <f>VLOOKUP(A:A,'[3]21级男生'!$A:$G,2,FALSE)</f>
        <v>100</v>
      </c>
      <c r="H10" s="59">
        <f>VLOOKUP(A:A,'[3]21级男生'!$A:$G,3,FALSE)</f>
        <v>100</v>
      </c>
      <c r="I10" s="59">
        <f>VLOOKUP(A:A,'[3]21级男生'!$A:$G,4,FALSE)</f>
        <v>100</v>
      </c>
      <c r="J10" s="59">
        <f>100-VLOOKUP(A:A,'[3]21级男生'!$A:$G,5,FALSE)</f>
        <v>100</v>
      </c>
      <c r="K10" s="59">
        <f>100-VLOOKUP(A:A,'[3]21级男生'!$A:$G,6,FALSE)</f>
        <v>100</v>
      </c>
      <c r="L10" s="60">
        <f>VLOOKUP(A:A,'[3]21级男生'!$A:$G,7,FALSE)</f>
        <v>100</v>
      </c>
      <c r="M10" s="60">
        <f t="shared" si="1"/>
        <v>99.9</v>
      </c>
    </row>
    <row r="11" spans="1:13">
      <c r="A11" s="143" t="s">
        <v>372</v>
      </c>
      <c r="B11" s="57">
        <v>100</v>
      </c>
      <c r="C11" s="57">
        <v>100</v>
      </c>
      <c r="D11" s="57">
        <v>98</v>
      </c>
      <c r="E11" s="57">
        <v>100</v>
      </c>
      <c r="F11" s="58">
        <f t="shared" si="0"/>
        <v>99.8</v>
      </c>
      <c r="G11" s="59">
        <f>VLOOKUP(A:A,'[3]21级男生'!$A:$G,2,FALSE)</f>
        <v>100</v>
      </c>
      <c r="H11" s="59">
        <f>VLOOKUP(A:A,'[3]21级男生'!$A:$G,3,FALSE)</f>
        <v>100</v>
      </c>
      <c r="I11" s="59">
        <f>VLOOKUP(A:A,'[3]21级男生'!$A:$G,4,FALSE)</f>
        <v>100</v>
      </c>
      <c r="J11" s="59">
        <f>100-VLOOKUP(A:A,'[3]21级男生'!$A:$G,5,FALSE)</f>
        <v>100</v>
      </c>
      <c r="K11" s="59">
        <f>100-VLOOKUP(A:A,'[3]21级男生'!$A:$G,6,FALSE)</f>
        <v>100</v>
      </c>
      <c r="L11" s="60">
        <f>VLOOKUP(A:A,'[3]21级男生'!$A:$G,7,FALSE)</f>
        <v>100</v>
      </c>
      <c r="M11" s="60">
        <f t="shared" si="1"/>
        <v>99.9</v>
      </c>
    </row>
    <row r="12" spans="1:13">
      <c r="A12" s="143" t="s">
        <v>371</v>
      </c>
      <c r="B12" s="57">
        <v>100</v>
      </c>
      <c r="C12" s="57">
        <v>100</v>
      </c>
      <c r="D12" s="57">
        <v>98</v>
      </c>
      <c r="E12" s="57">
        <v>100</v>
      </c>
      <c r="F12" s="58">
        <f t="shared" si="0"/>
        <v>99.8</v>
      </c>
      <c r="G12" s="59">
        <f>VLOOKUP(A:A,'[3]21级男生'!$A:$G,2,FALSE)</f>
        <v>100</v>
      </c>
      <c r="H12" s="59">
        <f>VLOOKUP(A:A,'[3]21级男生'!$A:$G,3,FALSE)</f>
        <v>100</v>
      </c>
      <c r="I12" s="59">
        <f>VLOOKUP(A:A,'[3]21级男生'!$A:$G,4,FALSE)</f>
        <v>100</v>
      </c>
      <c r="J12" s="59">
        <f>100-VLOOKUP(A:A,'[3]21级男生'!$A:$G,5,FALSE)</f>
        <v>100</v>
      </c>
      <c r="K12" s="59">
        <f>100-VLOOKUP(A:A,'[3]21级男生'!$A:$G,6,FALSE)</f>
        <v>100</v>
      </c>
      <c r="L12" s="60">
        <f>VLOOKUP(A:A,'[3]21级男生'!$A:$G,7,FALSE)</f>
        <v>100</v>
      </c>
      <c r="M12" s="60">
        <f t="shared" si="1"/>
        <v>99.9</v>
      </c>
    </row>
    <row r="13" spans="1:13">
      <c r="A13" s="144" t="s">
        <v>368</v>
      </c>
      <c r="B13" s="57">
        <v>100</v>
      </c>
      <c r="C13" s="57">
        <v>100</v>
      </c>
      <c r="D13" s="57">
        <v>97</v>
      </c>
      <c r="E13" s="57">
        <v>100</v>
      </c>
      <c r="F13" s="58">
        <f t="shared" si="0"/>
        <v>99.7</v>
      </c>
      <c r="G13" s="59">
        <f>VLOOKUP(A:A,'[3]21级男生'!$A:$G,2,FALSE)</f>
        <v>100</v>
      </c>
      <c r="H13" s="59">
        <f>VLOOKUP(A:A,'[3]21级男生'!$A:$G,3,FALSE)</f>
        <v>100</v>
      </c>
      <c r="I13" s="59">
        <f>VLOOKUP(A:A,'[3]21级男生'!$A:$G,4,FALSE)</f>
        <v>100</v>
      </c>
      <c r="J13" s="59">
        <f>100-VLOOKUP(A:A,'[3]21级男生'!$A:$G,5,FALSE)</f>
        <v>100</v>
      </c>
      <c r="K13" s="59">
        <f>100-VLOOKUP(A:A,'[3]21级男生'!$A:$G,6,FALSE)</f>
        <v>100</v>
      </c>
      <c r="L13" s="60">
        <f>VLOOKUP(A:A,'[3]21级男生'!$A:$G,7,FALSE)</f>
        <v>100</v>
      </c>
      <c r="M13" s="60">
        <f t="shared" si="1"/>
        <v>99.85</v>
      </c>
    </row>
    <row r="14" spans="1:13">
      <c r="A14" s="143" t="s">
        <v>370</v>
      </c>
      <c r="B14" s="57">
        <v>100</v>
      </c>
      <c r="C14" s="57">
        <v>100</v>
      </c>
      <c r="D14" s="57">
        <v>100</v>
      </c>
      <c r="E14" s="57">
        <v>96</v>
      </c>
      <c r="F14" s="58">
        <f t="shared" si="0"/>
        <v>99.6</v>
      </c>
      <c r="G14" s="59">
        <f>VLOOKUP(A:A,'[3]21级男生'!$A:$G,2,FALSE)</f>
        <v>100</v>
      </c>
      <c r="H14" s="59">
        <f>VLOOKUP(A:A,'[3]21级男生'!$A:$G,3,FALSE)</f>
        <v>100</v>
      </c>
      <c r="I14" s="59">
        <f>VLOOKUP(A:A,'[3]21级男生'!$A:$G,4,FALSE)</f>
        <v>100</v>
      </c>
      <c r="J14" s="59">
        <f>100-VLOOKUP(A:A,'[3]21级男生'!$A:$G,5,FALSE)</f>
        <v>100</v>
      </c>
      <c r="K14" s="59">
        <f>100-VLOOKUP(A:A,'[3]21级男生'!$A:$G,6,FALSE)</f>
        <v>100</v>
      </c>
      <c r="L14" s="60">
        <f>VLOOKUP(A:A,'[3]21级男生'!$A:$G,7,FALSE)</f>
        <v>100</v>
      </c>
      <c r="M14" s="60">
        <f t="shared" si="1"/>
        <v>99.8</v>
      </c>
    </row>
    <row r="15" spans="1:13">
      <c r="A15" s="144" t="s">
        <v>366</v>
      </c>
      <c r="B15" s="57">
        <v>100</v>
      </c>
      <c r="C15" s="57">
        <v>100</v>
      </c>
      <c r="D15" s="57">
        <v>95</v>
      </c>
      <c r="E15" s="57">
        <v>100</v>
      </c>
      <c r="F15" s="58">
        <f t="shared" si="0"/>
        <v>99.5</v>
      </c>
      <c r="G15" s="59">
        <f>VLOOKUP(A:A,'[3]21级男生'!$A:$G,2,FALSE)</f>
        <v>100</v>
      </c>
      <c r="H15" s="59">
        <f>VLOOKUP(A:A,'[3]21级男生'!$A:$G,3,FALSE)</f>
        <v>100</v>
      </c>
      <c r="I15" s="59">
        <f>VLOOKUP(A:A,'[3]21级男生'!$A:$G,4,FALSE)</f>
        <v>100</v>
      </c>
      <c r="J15" s="59">
        <f>100-VLOOKUP(A:A,'[3]21级男生'!$A:$G,5,FALSE)</f>
        <v>100</v>
      </c>
      <c r="K15" s="59">
        <f>100-VLOOKUP(A:A,'[3]21级男生'!$A:$G,6,FALSE)</f>
        <v>100</v>
      </c>
      <c r="L15" s="60">
        <f>VLOOKUP(A:A,'[3]21级男生'!$A:$G,7,FALSE)</f>
        <v>100</v>
      </c>
      <c r="M15" s="60">
        <f t="shared" si="1"/>
        <v>99.75</v>
      </c>
    </row>
    <row r="16" spans="1:13">
      <c r="A16" s="143" t="s">
        <v>369</v>
      </c>
      <c r="B16" s="57">
        <v>100</v>
      </c>
      <c r="C16" s="57">
        <v>100</v>
      </c>
      <c r="D16" s="57">
        <v>100</v>
      </c>
      <c r="E16" s="57">
        <v>95</v>
      </c>
      <c r="F16" s="58">
        <f t="shared" si="0"/>
        <v>99.5</v>
      </c>
      <c r="G16" s="59">
        <f>VLOOKUP(A:A,'[3]21级男生'!$A:$G,2,FALSE)</f>
        <v>100</v>
      </c>
      <c r="H16" s="59">
        <f>VLOOKUP(A:A,'[3]21级男生'!$A:$G,3,FALSE)</f>
        <v>100</v>
      </c>
      <c r="I16" s="59">
        <f>VLOOKUP(A:A,'[3]21级男生'!$A:$G,4,FALSE)</f>
        <v>100</v>
      </c>
      <c r="J16" s="59">
        <f>100-VLOOKUP(A:A,'[3]21级男生'!$A:$G,5,FALSE)</f>
        <v>100</v>
      </c>
      <c r="K16" s="59">
        <f>100-VLOOKUP(A:A,'[3]21级男生'!$A:$G,6,FALSE)</f>
        <v>100</v>
      </c>
      <c r="L16" s="60">
        <f>VLOOKUP(A:A,'[3]21级男生'!$A:$G,7,FALSE)</f>
        <v>100</v>
      </c>
      <c r="M16" s="60">
        <f t="shared" si="1"/>
        <v>99.75</v>
      </c>
    </row>
    <row r="17" spans="1:13">
      <c r="A17" s="144" t="s">
        <v>368</v>
      </c>
      <c r="B17" s="57">
        <v>100</v>
      </c>
      <c r="C17" s="57">
        <v>100</v>
      </c>
      <c r="D17" s="57">
        <v>100</v>
      </c>
      <c r="E17" s="57">
        <v>95</v>
      </c>
      <c r="F17" s="58">
        <f t="shared" si="0"/>
        <v>99.5</v>
      </c>
      <c r="G17" s="59">
        <f>VLOOKUP(A:A,'[3]21级男生'!$A:$G,2,FALSE)</f>
        <v>100</v>
      </c>
      <c r="H17" s="59">
        <f>VLOOKUP(A:A,'[3]21级男生'!$A:$G,3,FALSE)</f>
        <v>100</v>
      </c>
      <c r="I17" s="59">
        <f>VLOOKUP(A:A,'[3]21级男生'!$A:$G,4,FALSE)</f>
        <v>100</v>
      </c>
      <c r="J17" s="59">
        <f>100-VLOOKUP(A:A,'[3]21级男生'!$A:$G,5,FALSE)</f>
        <v>100</v>
      </c>
      <c r="K17" s="59">
        <f>100-VLOOKUP(A:A,'[3]21级男生'!$A:$G,6,FALSE)</f>
        <v>100</v>
      </c>
      <c r="L17" s="60">
        <f>VLOOKUP(A:A,'[3]21级男生'!$A:$G,7,FALSE)</f>
        <v>100</v>
      </c>
      <c r="M17" s="60">
        <f t="shared" si="1"/>
        <v>99.75</v>
      </c>
    </row>
    <row r="18" spans="1:13">
      <c r="A18" s="144" t="s">
        <v>367</v>
      </c>
      <c r="B18" s="57">
        <v>100</v>
      </c>
      <c r="C18" s="57">
        <v>100</v>
      </c>
      <c r="D18" s="57">
        <v>100</v>
      </c>
      <c r="E18" s="57">
        <v>95</v>
      </c>
      <c r="F18" s="58">
        <f t="shared" si="0"/>
        <v>99.5</v>
      </c>
      <c r="G18" s="59">
        <f>VLOOKUP(A:A,'[3]21级男生'!$A:$G,2,FALSE)</f>
        <v>100</v>
      </c>
      <c r="H18" s="59">
        <f>VLOOKUP(A:A,'[3]21级男生'!$A:$G,3,FALSE)</f>
        <v>100</v>
      </c>
      <c r="I18" s="59">
        <f>VLOOKUP(A:A,'[3]21级男生'!$A:$G,4,FALSE)</f>
        <v>100</v>
      </c>
      <c r="J18" s="59">
        <f>100-VLOOKUP(A:A,'[3]21级男生'!$A:$G,5,FALSE)</f>
        <v>100</v>
      </c>
      <c r="K18" s="59">
        <f>100-VLOOKUP(A:A,'[3]21级男生'!$A:$G,6,FALSE)</f>
        <v>100</v>
      </c>
      <c r="L18" s="60">
        <f>VLOOKUP(A:A,'[3]21级男生'!$A:$G,7,FALSE)</f>
        <v>100</v>
      </c>
      <c r="M18" s="60">
        <f t="shared" si="1"/>
        <v>99.75</v>
      </c>
    </row>
    <row r="19" spans="1:13">
      <c r="A19" s="144" t="s">
        <v>366</v>
      </c>
      <c r="B19" s="57">
        <v>100</v>
      </c>
      <c r="C19" s="57">
        <v>100</v>
      </c>
      <c r="D19" s="57">
        <v>100</v>
      </c>
      <c r="E19" s="57">
        <v>95</v>
      </c>
      <c r="F19" s="58">
        <f t="shared" si="0"/>
        <v>99.5</v>
      </c>
      <c r="G19" s="59">
        <f>VLOOKUP(A:A,'[3]21级男生'!$A:$G,2,FALSE)</f>
        <v>100</v>
      </c>
      <c r="H19" s="59">
        <f>VLOOKUP(A:A,'[3]21级男生'!$A:$G,3,FALSE)</f>
        <v>100</v>
      </c>
      <c r="I19" s="59">
        <f>VLOOKUP(A:A,'[3]21级男生'!$A:$G,4,FALSE)</f>
        <v>100</v>
      </c>
      <c r="J19" s="59">
        <f>100-VLOOKUP(A:A,'[3]21级男生'!$A:$G,5,FALSE)</f>
        <v>100</v>
      </c>
      <c r="K19" s="59">
        <f>100-VLOOKUP(A:A,'[3]21级男生'!$A:$G,6,FALSE)</f>
        <v>100</v>
      </c>
      <c r="L19" s="60">
        <f>VLOOKUP(A:A,'[3]21级男生'!$A:$G,7,FALSE)</f>
        <v>100</v>
      </c>
      <c r="M19" s="60">
        <f t="shared" si="1"/>
        <v>99.75</v>
      </c>
    </row>
    <row r="20" spans="1:13">
      <c r="A20" s="143" t="s">
        <v>365</v>
      </c>
      <c r="B20" s="57">
        <v>100</v>
      </c>
      <c r="C20" s="57">
        <v>100</v>
      </c>
      <c r="D20" s="57">
        <v>100</v>
      </c>
      <c r="E20" s="57">
        <v>95</v>
      </c>
      <c r="F20" s="58">
        <f t="shared" si="0"/>
        <v>99.5</v>
      </c>
      <c r="G20" s="59">
        <f>VLOOKUP(A:A,'[3]21级男生'!$A:$G,2,FALSE)</f>
        <v>100</v>
      </c>
      <c r="H20" s="59">
        <f>VLOOKUP(A:A,'[3]21级男生'!$A:$G,3,FALSE)</f>
        <v>100</v>
      </c>
      <c r="I20" s="59">
        <f>VLOOKUP(A:A,'[3]21级男生'!$A:$G,4,FALSE)</f>
        <v>100</v>
      </c>
      <c r="J20" s="59">
        <f>100-VLOOKUP(A:A,'[3]21级男生'!$A:$G,5,FALSE)</f>
        <v>100</v>
      </c>
      <c r="K20" s="59">
        <f>100-VLOOKUP(A:A,'[3]21级男生'!$A:$G,6,FALSE)</f>
        <v>100</v>
      </c>
      <c r="L20" s="60">
        <f>VLOOKUP(A:A,'[3]21级男生'!$A:$G,7,FALSE)</f>
        <v>100</v>
      </c>
      <c r="M20" s="60">
        <f t="shared" si="1"/>
        <v>99.75</v>
      </c>
    </row>
    <row r="21" spans="1:13">
      <c r="A21" s="143" t="s">
        <v>364</v>
      </c>
      <c r="B21" s="57">
        <v>100</v>
      </c>
      <c r="C21" s="57">
        <v>100</v>
      </c>
      <c r="D21" s="57">
        <v>100</v>
      </c>
      <c r="E21" s="57">
        <v>100</v>
      </c>
      <c r="F21" s="58">
        <f t="shared" si="0"/>
        <v>100</v>
      </c>
      <c r="G21" s="59">
        <f>VLOOKUP(A:A,'[3]21级男生'!$A:$G,2,FALSE)</f>
        <v>100</v>
      </c>
      <c r="H21" s="59">
        <f>VLOOKUP(A:A,'[3]21级男生'!$A:$G,3,FALSE)</f>
        <v>100</v>
      </c>
      <c r="I21" s="59">
        <f>VLOOKUP(A:A,'[3]21级男生'!$A:$G,4,FALSE)</f>
        <v>100</v>
      </c>
      <c r="J21" s="59">
        <f>100-VLOOKUP(A:A,'[3]21级男生'!$A:$G,5,FALSE)</f>
        <v>100</v>
      </c>
      <c r="K21" s="59">
        <f>100-VLOOKUP(A:A,'[3]21级男生'!$A:$G,6,FALSE)</f>
        <v>99</v>
      </c>
      <c r="L21" s="60">
        <f>VLOOKUP(A:A,'[3]21级男生'!$A:$G,7,FALSE)</f>
        <v>99</v>
      </c>
      <c r="M21" s="60">
        <f t="shared" si="1"/>
        <v>99.5</v>
      </c>
    </row>
    <row r="22" spans="1:13">
      <c r="A22" s="143" t="s">
        <v>363</v>
      </c>
      <c r="B22" s="57">
        <v>100</v>
      </c>
      <c r="C22" s="57">
        <v>100</v>
      </c>
      <c r="D22" s="57">
        <v>100</v>
      </c>
      <c r="E22" s="57">
        <v>95</v>
      </c>
      <c r="F22" s="58">
        <f t="shared" si="0"/>
        <v>99.5</v>
      </c>
      <c r="G22" s="59">
        <f>VLOOKUP(A:A,'[3]21级男生'!$A:$G,2,FALSE)</f>
        <v>100</v>
      </c>
      <c r="H22" s="59">
        <f>VLOOKUP(A:A,'[3]21级男生'!$A:$G,3,FALSE)</f>
        <v>100</v>
      </c>
      <c r="I22" s="59">
        <f>VLOOKUP(A:A,'[3]21级男生'!$A:$G,4,FALSE)</f>
        <v>100</v>
      </c>
      <c r="J22" s="59">
        <f>100-VLOOKUP(A:A,'[3]21级男生'!$A:$G,5,FALSE)</f>
        <v>99</v>
      </c>
      <c r="K22" s="59">
        <f>100-VLOOKUP(A:A,'[3]21级男生'!$A:$G,6,FALSE)</f>
        <v>100</v>
      </c>
      <c r="L22" s="60">
        <f>VLOOKUP(A:A,'[3]21级男生'!$A:$G,7,FALSE)</f>
        <v>99</v>
      </c>
      <c r="M22" s="60">
        <f t="shared" si="1"/>
        <v>99.25</v>
      </c>
    </row>
    <row r="23" spans="1:13">
      <c r="A23" s="144" t="s">
        <v>362</v>
      </c>
      <c r="B23" s="57">
        <v>100</v>
      </c>
      <c r="C23" s="57">
        <v>100</v>
      </c>
      <c r="D23" s="57">
        <v>100</v>
      </c>
      <c r="E23" s="57">
        <v>100</v>
      </c>
      <c r="F23" s="58">
        <f t="shared" si="0"/>
        <v>100</v>
      </c>
      <c r="G23" s="59">
        <f>VLOOKUP(A:A,'[3]21级男生'!$A:$G,2,FALSE)</f>
        <v>100</v>
      </c>
      <c r="H23" s="59">
        <f>VLOOKUP(A:A,'[3]21级男生'!$A:$G,3,FALSE)</f>
        <v>100</v>
      </c>
      <c r="I23" s="59">
        <f>VLOOKUP(A:A,'[3]21级男生'!$A:$G,4,FALSE)</f>
        <v>100</v>
      </c>
      <c r="J23" s="59">
        <f>100-VLOOKUP(A:A,'[3]21级男生'!$A:$G,5,FALSE)</f>
        <v>100</v>
      </c>
      <c r="K23" s="59">
        <f>100-VLOOKUP(A:A,'[3]21级男生'!$A:$G,6,FALSE)</f>
        <v>98</v>
      </c>
      <c r="L23" s="60">
        <f>VLOOKUP(A:A,'[3]21级男生'!$A:$G,7,FALSE)</f>
        <v>98</v>
      </c>
      <c r="M23" s="60">
        <f t="shared" si="1"/>
        <v>99</v>
      </c>
    </row>
    <row r="24" spans="1:13">
      <c r="A24" s="143" t="s">
        <v>361</v>
      </c>
      <c r="B24" s="57">
        <v>100</v>
      </c>
      <c r="C24" s="57">
        <v>100</v>
      </c>
      <c r="D24" s="57">
        <v>100</v>
      </c>
      <c r="E24" s="57">
        <v>100</v>
      </c>
      <c r="F24" s="58">
        <f t="shared" si="0"/>
        <v>100</v>
      </c>
      <c r="G24" s="59">
        <f>VLOOKUP(A:A,'[3]21级男生'!$A:$G,2,FALSE)</f>
        <v>100</v>
      </c>
      <c r="H24" s="59">
        <f>VLOOKUP(A:A,'[3]21级男生'!$A:$G,3,FALSE)</f>
        <v>100</v>
      </c>
      <c r="I24" s="59">
        <f>VLOOKUP(A:A,'[3]21级男生'!$A:$G,4,FALSE)</f>
        <v>100</v>
      </c>
      <c r="J24" s="59">
        <f>100-VLOOKUP(A:A,'[3]21级男生'!$A:$G,5,FALSE)</f>
        <v>100</v>
      </c>
      <c r="K24" s="59">
        <f>100-VLOOKUP(A:A,'[3]21级男生'!$A:$G,6,FALSE)</f>
        <v>98</v>
      </c>
      <c r="L24" s="60">
        <f>VLOOKUP(A:A,'[3]21级男生'!$A:$G,7,FALSE)</f>
        <v>98</v>
      </c>
      <c r="M24" s="60">
        <f t="shared" si="1"/>
        <v>99</v>
      </c>
    </row>
    <row r="25" spans="1:13">
      <c r="A25" s="143" t="s">
        <v>360</v>
      </c>
      <c r="B25" s="57">
        <v>100</v>
      </c>
      <c r="C25" s="57">
        <v>100</v>
      </c>
      <c r="D25" s="57">
        <v>100</v>
      </c>
      <c r="E25" s="57">
        <v>100</v>
      </c>
      <c r="F25" s="58">
        <f t="shared" si="0"/>
        <v>100</v>
      </c>
      <c r="G25" s="59">
        <f>VLOOKUP(A:A,'[3]21级男生'!$A:$G,2,FALSE)</f>
        <v>100</v>
      </c>
      <c r="H25" s="59">
        <f>VLOOKUP(A:A,'[3]21级男生'!$A:$G,3,FALSE)</f>
        <v>100</v>
      </c>
      <c r="I25" s="59">
        <f>VLOOKUP(A:A,'[3]21级男生'!$A:$G,4,FALSE)</f>
        <v>100</v>
      </c>
      <c r="J25" s="59">
        <f>100-VLOOKUP(A:A,'[3]21级男生'!$A:$G,5,FALSE)</f>
        <v>98</v>
      </c>
      <c r="K25" s="59">
        <f>100-VLOOKUP(A:A,'[3]21级男生'!$A:$G,6,FALSE)</f>
        <v>100</v>
      </c>
      <c r="L25" s="60">
        <f>VLOOKUP(A:A,'[3]21级男生'!$A:$G,7,FALSE)</f>
        <v>98</v>
      </c>
      <c r="M25" s="60">
        <f t="shared" si="1"/>
        <v>99</v>
      </c>
    </row>
    <row r="26" spans="1:13">
      <c r="A26" s="143" t="s">
        <v>359</v>
      </c>
      <c r="B26" s="61">
        <v>100</v>
      </c>
      <c r="C26" s="61">
        <v>100</v>
      </c>
      <c r="D26" s="61">
        <v>80</v>
      </c>
      <c r="E26" s="61">
        <v>100</v>
      </c>
      <c r="F26" s="62">
        <f t="shared" si="0"/>
        <v>98</v>
      </c>
      <c r="G26" s="63">
        <f>VLOOKUP(A:A,'[3]21级男生'!$A:$G,2,FALSE)</f>
        <v>100</v>
      </c>
      <c r="H26" s="63">
        <f>VLOOKUP(A:A,'[3]21级男生'!$A:$G,3,FALSE)</f>
        <v>100</v>
      </c>
      <c r="I26" s="63">
        <f>VLOOKUP(A:A,'[3]21级男生'!$A:$G,4,FALSE)</f>
        <v>100</v>
      </c>
      <c r="J26" s="63">
        <f>100-VLOOKUP(A:A,'[3]21级男生'!$A:$G,5,FALSE)</f>
        <v>100</v>
      </c>
      <c r="K26" s="63">
        <f>100-VLOOKUP(A:A,'[3]21级男生'!$A:$G,6,FALSE)</f>
        <v>99</v>
      </c>
      <c r="L26" s="64">
        <f>VLOOKUP(A:A,'[3]21级男生'!$A:$G,7,FALSE)</f>
        <v>99</v>
      </c>
      <c r="M26" s="64">
        <f t="shared" si="1"/>
        <v>98.5</v>
      </c>
    </row>
    <row r="27" spans="1:13">
      <c r="A27" s="143" t="s">
        <v>358</v>
      </c>
      <c r="B27" s="61">
        <v>100</v>
      </c>
      <c r="C27" s="61">
        <v>100</v>
      </c>
      <c r="D27" s="61">
        <v>100</v>
      </c>
      <c r="E27" s="61">
        <v>100</v>
      </c>
      <c r="F27" s="62">
        <f t="shared" si="0"/>
        <v>100</v>
      </c>
      <c r="G27" s="63">
        <f>VLOOKUP(A:A,'[3]21级男生'!$A:$G,2,FALSE)</f>
        <v>100</v>
      </c>
      <c r="H27" s="63">
        <f>VLOOKUP(A:A,'[3]21级男生'!$A:$G,3,FALSE)</f>
        <v>90</v>
      </c>
      <c r="I27" s="63">
        <f>VLOOKUP(A:A,'[3]21级男生'!$A:$G,4,FALSE)</f>
        <v>100</v>
      </c>
      <c r="J27" s="63">
        <f>100-VLOOKUP(A:A,'[3]21级男生'!$A:$G,5,FALSE)</f>
        <v>100</v>
      </c>
      <c r="K27" s="63">
        <f>100-VLOOKUP(A:A,'[3]21级男生'!$A:$G,6,FALSE)</f>
        <v>100</v>
      </c>
      <c r="L27" s="64">
        <f>VLOOKUP(A:A,'[3]21级男生'!$A:$G,7,FALSE)</f>
        <v>96.666666666666671</v>
      </c>
      <c r="M27" s="64">
        <f t="shared" si="1"/>
        <v>98.333333333333343</v>
      </c>
    </row>
    <row r="28" spans="1:13">
      <c r="A28" s="143" t="s">
        <v>357</v>
      </c>
      <c r="B28" s="61">
        <v>100</v>
      </c>
      <c r="C28" s="61">
        <v>100</v>
      </c>
      <c r="D28" s="61">
        <v>100</v>
      </c>
      <c r="E28" s="61">
        <v>100</v>
      </c>
      <c r="F28" s="62">
        <f t="shared" si="0"/>
        <v>100</v>
      </c>
      <c r="G28" s="63">
        <f>VLOOKUP(A:A,'[3]21级男生'!$A:$G,2,FALSE)</f>
        <v>100</v>
      </c>
      <c r="H28" s="63">
        <f>VLOOKUP(A:A,'[3]21级男生'!$A:$G,3,FALSE)</f>
        <v>90</v>
      </c>
      <c r="I28" s="63">
        <f>VLOOKUP(A:A,'[3]21级男生'!$A:$G,4,FALSE)</f>
        <v>100</v>
      </c>
      <c r="J28" s="63">
        <f>100-VLOOKUP(A:A,'[3]21级男生'!$A:$G,5,FALSE)</f>
        <v>100</v>
      </c>
      <c r="K28" s="63">
        <f>100-VLOOKUP(A:A,'[3]21级男生'!$A:$G,6,FALSE)</f>
        <v>100</v>
      </c>
      <c r="L28" s="64">
        <f>VLOOKUP(A:A,'[3]21级男生'!$A:$G,7,FALSE)</f>
        <v>96.666666666666671</v>
      </c>
      <c r="M28" s="64">
        <f t="shared" si="1"/>
        <v>98.333333333333343</v>
      </c>
    </row>
    <row r="29" spans="1:13">
      <c r="A29" s="144" t="s">
        <v>356</v>
      </c>
      <c r="B29" s="61">
        <v>100</v>
      </c>
      <c r="C29" s="61">
        <v>100</v>
      </c>
      <c r="D29" s="61">
        <v>100</v>
      </c>
      <c r="E29" s="61">
        <v>100</v>
      </c>
      <c r="F29" s="62">
        <f t="shared" si="0"/>
        <v>100</v>
      </c>
      <c r="G29" s="63">
        <f>VLOOKUP(A:A,'[3]21级男生'!$A:$G,2,FALSE)</f>
        <v>100</v>
      </c>
      <c r="H29" s="63">
        <f>VLOOKUP(A:A,'[3]21级男生'!$A:$G,3,FALSE)</f>
        <v>90</v>
      </c>
      <c r="I29" s="63">
        <f>VLOOKUP(A:A,'[3]21级男生'!$A:$G,4,FALSE)</f>
        <v>100</v>
      </c>
      <c r="J29" s="63">
        <f>100-VLOOKUP(A:A,'[3]21级男生'!$A:$G,5,FALSE)</f>
        <v>100</v>
      </c>
      <c r="K29" s="63">
        <f>100-VLOOKUP(A:A,'[3]21级男生'!$A:$G,6,FALSE)</f>
        <v>100</v>
      </c>
      <c r="L29" s="64">
        <f>VLOOKUP(A:A,'[3]21级男生'!$A:$G,7,FALSE)</f>
        <v>96.666666666666671</v>
      </c>
      <c r="M29" s="64">
        <f t="shared" si="1"/>
        <v>98.333333333333343</v>
      </c>
    </row>
    <row r="30" spans="1:13">
      <c r="A30" s="144" t="s">
        <v>348</v>
      </c>
      <c r="B30" s="61">
        <v>100</v>
      </c>
      <c r="C30" s="61">
        <v>100</v>
      </c>
      <c r="D30" s="61">
        <v>100</v>
      </c>
      <c r="E30" s="61">
        <v>100</v>
      </c>
      <c r="F30" s="62">
        <f t="shared" si="0"/>
        <v>100</v>
      </c>
      <c r="G30" s="63">
        <f>VLOOKUP(A:A,'[3]21级男生'!$A:$G,2,FALSE)</f>
        <v>100</v>
      </c>
      <c r="H30" s="63">
        <f>VLOOKUP(A:A,'[3]21级男生'!$A:$G,3,FALSE)</f>
        <v>100</v>
      </c>
      <c r="I30" s="63">
        <f>VLOOKUP(A:A,'[3]21级男生'!$A:$G,4,FALSE)</f>
        <v>90</v>
      </c>
      <c r="J30" s="63">
        <f>100-VLOOKUP(A:A,'[3]21级男生'!$A:$G,5,FALSE)</f>
        <v>100</v>
      </c>
      <c r="K30" s="63">
        <f>100-VLOOKUP(A:A,'[3]21级男生'!$A:$G,6,FALSE)</f>
        <v>100</v>
      </c>
      <c r="L30" s="64">
        <f>VLOOKUP(A:A,'[3]21级男生'!$A:$G,7,FALSE)</f>
        <v>96.666666666666671</v>
      </c>
      <c r="M30" s="64">
        <f t="shared" si="1"/>
        <v>98.333333333333343</v>
      </c>
    </row>
    <row r="31" spans="1:13">
      <c r="A31" s="144" t="s">
        <v>333</v>
      </c>
      <c r="B31" s="61">
        <v>100</v>
      </c>
      <c r="C31" s="61">
        <v>100</v>
      </c>
      <c r="D31" s="61">
        <v>100</v>
      </c>
      <c r="E31" s="61">
        <v>100</v>
      </c>
      <c r="F31" s="62">
        <f t="shared" si="0"/>
        <v>100</v>
      </c>
      <c r="G31" s="63">
        <f>VLOOKUP(A:A,'[3]21级男生'!$A:$G,2,FALSE)</f>
        <v>100</v>
      </c>
      <c r="H31" s="63">
        <f>VLOOKUP(A:A,'[3]21级男生'!$A:$G,3,FALSE)</f>
        <v>90</v>
      </c>
      <c r="I31" s="63">
        <f>VLOOKUP(A:A,'[3]21级男生'!$A:$G,4,FALSE)</f>
        <v>100</v>
      </c>
      <c r="J31" s="63">
        <f>100-VLOOKUP(A:A,'[3]21级男生'!$A:$G,5,FALSE)</f>
        <v>100</v>
      </c>
      <c r="K31" s="63">
        <f>100-VLOOKUP(A:A,'[3]21级男生'!$A:$G,6,FALSE)</f>
        <v>100</v>
      </c>
      <c r="L31" s="64">
        <f>VLOOKUP(A:A,'[3]21级男生'!$A:$G,7,FALSE)</f>
        <v>96.666666666666671</v>
      </c>
      <c r="M31" s="64">
        <f t="shared" si="1"/>
        <v>98.333333333333343</v>
      </c>
    </row>
    <row r="32" spans="1:13">
      <c r="A32" s="144" t="s">
        <v>355</v>
      </c>
      <c r="B32" s="61">
        <v>100</v>
      </c>
      <c r="C32" s="61">
        <v>100</v>
      </c>
      <c r="D32" s="61">
        <v>100</v>
      </c>
      <c r="E32" s="61">
        <v>100</v>
      </c>
      <c r="F32" s="62">
        <f t="shared" si="0"/>
        <v>100</v>
      </c>
      <c r="G32" s="63">
        <f>VLOOKUP(A:A,'[3]21级男生'!$A:$G,2,FALSE)</f>
        <v>100</v>
      </c>
      <c r="H32" s="63">
        <f>VLOOKUP(A:A,'[3]21级男生'!$A:$G,3,FALSE)</f>
        <v>90</v>
      </c>
      <c r="I32" s="63">
        <f>VLOOKUP(A:A,'[3]21级男生'!$A:$G,4,FALSE)</f>
        <v>100</v>
      </c>
      <c r="J32" s="63">
        <f>100-VLOOKUP(A:A,'[3]21级男生'!$A:$G,5,FALSE)</f>
        <v>100</v>
      </c>
      <c r="K32" s="63">
        <f>100-VLOOKUP(A:A,'[3]21级男生'!$A:$G,6,FALSE)</f>
        <v>100</v>
      </c>
      <c r="L32" s="64">
        <f>VLOOKUP(A:A,'[3]21级男生'!$A:$G,7,FALSE)</f>
        <v>96.666666666666671</v>
      </c>
      <c r="M32" s="64">
        <f t="shared" si="1"/>
        <v>98.333333333333343</v>
      </c>
    </row>
    <row r="33" spans="1:13">
      <c r="A33" s="144" t="s">
        <v>317</v>
      </c>
      <c r="B33" s="61">
        <v>100</v>
      </c>
      <c r="C33" s="61">
        <v>100</v>
      </c>
      <c r="D33" s="61">
        <v>100</v>
      </c>
      <c r="E33" s="61">
        <v>100</v>
      </c>
      <c r="F33" s="62">
        <f t="shared" si="0"/>
        <v>100</v>
      </c>
      <c r="G33" s="63">
        <f>VLOOKUP(A:A,'[3]21级男生'!$A:$G,2,FALSE)</f>
        <v>100</v>
      </c>
      <c r="H33" s="63">
        <f>VLOOKUP(A:A,'[3]21级男生'!$A:$G,3,FALSE)</f>
        <v>90</v>
      </c>
      <c r="I33" s="63">
        <f>VLOOKUP(A:A,'[3]21级男生'!$A:$G,4,FALSE)</f>
        <v>100</v>
      </c>
      <c r="J33" s="63">
        <f>100-VLOOKUP(A:A,'[3]21级男生'!$A:$G,5,FALSE)</f>
        <v>100</v>
      </c>
      <c r="K33" s="63">
        <f>100-VLOOKUP(A:A,'[3]21级男生'!$A:$G,6,FALSE)</f>
        <v>100</v>
      </c>
      <c r="L33" s="64">
        <f>VLOOKUP(A:A,'[3]21级男生'!$A:$G,7,FALSE)</f>
        <v>96.666666666666671</v>
      </c>
      <c r="M33" s="64">
        <f t="shared" si="1"/>
        <v>98.333333333333343</v>
      </c>
    </row>
    <row r="34" spans="1:13">
      <c r="A34" s="144" t="s">
        <v>323</v>
      </c>
      <c r="B34" s="61">
        <v>100</v>
      </c>
      <c r="C34" s="61">
        <v>100</v>
      </c>
      <c r="D34" s="61">
        <v>100</v>
      </c>
      <c r="E34" s="61">
        <v>100</v>
      </c>
      <c r="F34" s="62">
        <f t="shared" si="0"/>
        <v>100</v>
      </c>
      <c r="G34" s="63">
        <f>VLOOKUP(A:A,'[3]21级男生'!$A:$G,2,FALSE)</f>
        <v>100</v>
      </c>
      <c r="H34" s="63">
        <f>VLOOKUP(A:A,'[3]21级男生'!$A:$G,3,FALSE)</f>
        <v>90</v>
      </c>
      <c r="I34" s="63">
        <f>VLOOKUP(A:A,'[3]21级男生'!$A:$G,4,FALSE)</f>
        <v>100</v>
      </c>
      <c r="J34" s="63">
        <f>100-VLOOKUP(A:A,'[3]21级男生'!$A:$G,5,FALSE)</f>
        <v>100</v>
      </c>
      <c r="K34" s="63">
        <f>100-VLOOKUP(A:A,'[3]21级男生'!$A:$G,6,FALSE)</f>
        <v>100</v>
      </c>
      <c r="L34" s="64">
        <f>VLOOKUP(A:A,'[3]21级男生'!$A:$G,7,FALSE)</f>
        <v>96.666666666666671</v>
      </c>
      <c r="M34" s="64">
        <f t="shared" si="1"/>
        <v>98.333333333333343</v>
      </c>
    </row>
    <row r="35" spans="1:13">
      <c r="A35" s="143" t="s">
        <v>354</v>
      </c>
      <c r="B35" s="61">
        <v>100</v>
      </c>
      <c r="C35" s="61">
        <v>90</v>
      </c>
      <c r="D35" s="61">
        <v>100</v>
      </c>
      <c r="E35" s="61">
        <v>100</v>
      </c>
      <c r="F35" s="62">
        <f t="shared" ref="F35:F66" si="2">((B35+C35)/2*0.7)+((D35+E35)/2*0.2)+10</f>
        <v>96.5</v>
      </c>
      <c r="G35" s="63">
        <f>VLOOKUP(A:A,'[3]21级男生'!$A:$G,2,FALSE)</f>
        <v>100</v>
      </c>
      <c r="H35" s="63">
        <f>VLOOKUP(A:A,'[3]21级男生'!$A:$G,3,FALSE)</f>
        <v>100</v>
      </c>
      <c r="I35" s="63">
        <f>VLOOKUP(A:A,'[3]21级男生'!$A:$G,4,FALSE)</f>
        <v>100</v>
      </c>
      <c r="J35" s="63">
        <f>100-VLOOKUP(A:A,'[3]21级男生'!$A:$G,5,FALSE)</f>
        <v>100</v>
      </c>
      <c r="K35" s="63">
        <f>100-VLOOKUP(A:A,'[3]21级男生'!$A:$G,6,FALSE)</f>
        <v>100</v>
      </c>
      <c r="L35" s="64">
        <f>VLOOKUP(A:A,'[3]21级男生'!$A:$G,7,FALSE)</f>
        <v>100</v>
      </c>
      <c r="M35" s="64">
        <f t="shared" ref="M35:M66" si="3">AVERAGE(F35,L35)</f>
        <v>98.25</v>
      </c>
    </row>
    <row r="36" spans="1:13">
      <c r="A36" s="143" t="s">
        <v>353</v>
      </c>
      <c r="B36" s="61">
        <v>100</v>
      </c>
      <c r="C36" s="61">
        <v>90</v>
      </c>
      <c r="D36" s="61">
        <v>100</v>
      </c>
      <c r="E36" s="61">
        <v>100</v>
      </c>
      <c r="F36" s="62">
        <f t="shared" si="2"/>
        <v>96.5</v>
      </c>
      <c r="G36" s="63">
        <f>VLOOKUP(A:A,'[3]21级男生'!$A:$G,2,FALSE)</f>
        <v>100</v>
      </c>
      <c r="H36" s="63">
        <f>VLOOKUP(A:A,'[3]21级男生'!$A:$G,3,FALSE)</f>
        <v>100</v>
      </c>
      <c r="I36" s="63">
        <f>VLOOKUP(A:A,'[3]21级男生'!$A:$G,4,FALSE)</f>
        <v>100</v>
      </c>
      <c r="J36" s="63">
        <f>100-VLOOKUP(A:A,'[3]21级男生'!$A:$G,5,FALSE)</f>
        <v>100</v>
      </c>
      <c r="K36" s="63">
        <f>100-VLOOKUP(A:A,'[3]21级男生'!$A:$G,6,FALSE)</f>
        <v>100</v>
      </c>
      <c r="L36" s="64">
        <f>VLOOKUP(A:A,'[3]21级男生'!$A:$G,7,FALSE)</f>
        <v>100</v>
      </c>
      <c r="M36" s="64">
        <f t="shared" si="3"/>
        <v>98.25</v>
      </c>
    </row>
    <row r="37" spans="1:13">
      <c r="A37" s="143" t="s">
        <v>352</v>
      </c>
      <c r="B37" s="61">
        <v>100</v>
      </c>
      <c r="C37" s="61">
        <v>90</v>
      </c>
      <c r="D37" s="61">
        <v>100</v>
      </c>
      <c r="E37" s="61">
        <v>100</v>
      </c>
      <c r="F37" s="62">
        <f t="shared" si="2"/>
        <v>96.5</v>
      </c>
      <c r="G37" s="63">
        <f>VLOOKUP(A:A,'[3]21级男生'!$A:$G,2,FALSE)</f>
        <v>100</v>
      </c>
      <c r="H37" s="63">
        <f>VLOOKUP(A:A,'[3]21级男生'!$A:$G,3,FALSE)</f>
        <v>100</v>
      </c>
      <c r="I37" s="63">
        <f>VLOOKUP(A:A,'[3]21级男生'!$A:$G,4,FALSE)</f>
        <v>100</v>
      </c>
      <c r="J37" s="63">
        <f>100-VLOOKUP(A:A,'[3]21级男生'!$A:$G,5,FALSE)</f>
        <v>100</v>
      </c>
      <c r="K37" s="63">
        <f>100-VLOOKUP(A:A,'[3]21级男生'!$A:$G,6,FALSE)</f>
        <v>100</v>
      </c>
      <c r="L37" s="64">
        <f>VLOOKUP(A:A,'[3]21级男生'!$A:$G,7,FALSE)</f>
        <v>100</v>
      </c>
      <c r="M37" s="64">
        <f t="shared" si="3"/>
        <v>98.25</v>
      </c>
    </row>
    <row r="38" spans="1:13">
      <c r="A38" s="143" t="s">
        <v>351</v>
      </c>
      <c r="B38" s="61">
        <v>100</v>
      </c>
      <c r="C38" s="61">
        <v>90</v>
      </c>
      <c r="D38" s="61">
        <v>100</v>
      </c>
      <c r="E38" s="61">
        <v>100</v>
      </c>
      <c r="F38" s="62">
        <f t="shared" si="2"/>
        <v>96.5</v>
      </c>
      <c r="G38" s="63">
        <f>VLOOKUP(A:A,'[3]21级男生'!$A:$G,2,FALSE)</f>
        <v>100</v>
      </c>
      <c r="H38" s="63">
        <f>VLOOKUP(A:A,'[3]21级男生'!$A:$G,3,FALSE)</f>
        <v>100</v>
      </c>
      <c r="I38" s="63">
        <f>VLOOKUP(A:A,'[3]21级男生'!$A:$G,4,FALSE)</f>
        <v>100</v>
      </c>
      <c r="J38" s="63">
        <f>100-VLOOKUP(A:A,'[3]21级男生'!$A:$G,5,FALSE)</f>
        <v>100</v>
      </c>
      <c r="K38" s="63">
        <f>100-VLOOKUP(A:A,'[3]21级男生'!$A:$G,6,FALSE)</f>
        <v>100</v>
      </c>
      <c r="L38" s="64">
        <f>VLOOKUP(A:A,'[3]21级男生'!$A:$G,7,FALSE)</f>
        <v>100</v>
      </c>
      <c r="M38" s="64">
        <f t="shared" si="3"/>
        <v>98.25</v>
      </c>
    </row>
    <row r="39" spans="1:13">
      <c r="A39" s="143" t="s">
        <v>350</v>
      </c>
      <c r="B39" s="61">
        <v>100</v>
      </c>
      <c r="C39" s="61">
        <v>90</v>
      </c>
      <c r="D39" s="61">
        <v>100</v>
      </c>
      <c r="E39" s="61">
        <v>100</v>
      </c>
      <c r="F39" s="62">
        <f t="shared" si="2"/>
        <v>96.5</v>
      </c>
      <c r="G39" s="63">
        <f>VLOOKUP(A:A,'[3]21级男生'!$A:$G,2,FALSE)</f>
        <v>100</v>
      </c>
      <c r="H39" s="63">
        <f>VLOOKUP(A:A,'[3]21级男生'!$A:$G,3,FALSE)</f>
        <v>100</v>
      </c>
      <c r="I39" s="63">
        <f>VLOOKUP(A:A,'[3]21级男生'!$A:$G,4,FALSE)</f>
        <v>100</v>
      </c>
      <c r="J39" s="63">
        <f>100-VLOOKUP(A:A,'[3]21级男生'!$A:$G,5,FALSE)</f>
        <v>100</v>
      </c>
      <c r="K39" s="63">
        <f>100-VLOOKUP(A:A,'[3]21级男生'!$A:$G,6,FALSE)</f>
        <v>100</v>
      </c>
      <c r="L39" s="64">
        <f>VLOOKUP(A:A,'[3]21级男生'!$A:$G,7,FALSE)</f>
        <v>100</v>
      </c>
      <c r="M39" s="64">
        <f t="shared" si="3"/>
        <v>98.25</v>
      </c>
    </row>
    <row r="40" spans="1:13">
      <c r="A40" s="143" t="s">
        <v>349</v>
      </c>
      <c r="B40" s="61">
        <v>100</v>
      </c>
      <c r="C40" s="61">
        <v>90</v>
      </c>
      <c r="D40" s="61">
        <v>100</v>
      </c>
      <c r="E40" s="61">
        <v>100</v>
      </c>
      <c r="F40" s="62">
        <f t="shared" si="2"/>
        <v>96.5</v>
      </c>
      <c r="G40" s="63">
        <f>VLOOKUP(A:A,'[3]21级男生'!$A:$G,2,FALSE)</f>
        <v>100</v>
      </c>
      <c r="H40" s="63">
        <f>VLOOKUP(A:A,'[3]21级男生'!$A:$G,3,FALSE)</f>
        <v>100</v>
      </c>
      <c r="I40" s="63">
        <f>VLOOKUP(A:A,'[3]21级男生'!$A:$G,4,FALSE)</f>
        <v>100</v>
      </c>
      <c r="J40" s="63">
        <f>100-VLOOKUP(A:A,'[3]21级男生'!$A:$G,5,FALSE)</f>
        <v>100</v>
      </c>
      <c r="K40" s="63">
        <f>100-VLOOKUP(A:A,'[3]21级男生'!$A:$G,6,FALSE)</f>
        <v>100</v>
      </c>
      <c r="L40" s="64">
        <f>VLOOKUP(A:A,'[3]21级男生'!$A:$G,7,FALSE)</f>
        <v>100</v>
      </c>
      <c r="M40" s="64">
        <f t="shared" si="3"/>
        <v>98.25</v>
      </c>
    </row>
    <row r="41" spans="1:13">
      <c r="A41" s="144" t="s">
        <v>348</v>
      </c>
      <c r="B41" s="61">
        <v>100</v>
      </c>
      <c r="C41" s="61">
        <v>100</v>
      </c>
      <c r="D41" s="61">
        <v>100</v>
      </c>
      <c r="E41" s="61">
        <v>95</v>
      </c>
      <c r="F41" s="62">
        <f t="shared" si="2"/>
        <v>99.5</v>
      </c>
      <c r="G41" s="63">
        <f>VLOOKUP(A:A,'[3]21级男生'!$A:$G,2,FALSE)</f>
        <v>100</v>
      </c>
      <c r="H41" s="63">
        <f>VLOOKUP(A:A,'[3]21级男生'!$A:$G,3,FALSE)</f>
        <v>100</v>
      </c>
      <c r="I41" s="63">
        <f>VLOOKUP(A:A,'[3]21级男生'!$A:$G,4,FALSE)</f>
        <v>90</v>
      </c>
      <c r="J41" s="63">
        <f>100-VLOOKUP(A:A,'[3]21级男生'!$A:$G,5,FALSE)</f>
        <v>100</v>
      </c>
      <c r="K41" s="63">
        <f>100-VLOOKUP(A:A,'[3]21级男生'!$A:$G,6,FALSE)</f>
        <v>100</v>
      </c>
      <c r="L41" s="64">
        <f>VLOOKUP(A:A,'[3]21级男生'!$A:$G,7,FALSE)</f>
        <v>96.666666666666671</v>
      </c>
      <c r="M41" s="64">
        <f t="shared" si="3"/>
        <v>98.083333333333343</v>
      </c>
    </row>
    <row r="42" spans="1:13">
      <c r="A42" s="144" t="s">
        <v>347</v>
      </c>
      <c r="B42" s="61">
        <v>100</v>
      </c>
      <c r="C42" s="61">
        <v>100</v>
      </c>
      <c r="D42" s="61">
        <v>90</v>
      </c>
      <c r="E42" s="61">
        <v>100</v>
      </c>
      <c r="F42" s="62">
        <f t="shared" si="2"/>
        <v>99</v>
      </c>
      <c r="G42" s="63">
        <f>VLOOKUP(A:A,'[3]21级男生'!$A:$G,2,FALSE)</f>
        <v>100</v>
      </c>
      <c r="H42" s="63">
        <f>VLOOKUP(A:A,'[3]21级男生'!$A:$G,3,FALSE)</f>
        <v>100</v>
      </c>
      <c r="I42" s="63">
        <f>VLOOKUP(A:A,'[3]21级男生'!$A:$G,4,FALSE)</f>
        <v>100</v>
      </c>
      <c r="J42" s="63">
        <f>100-VLOOKUP(A:A,'[3]21级男生'!$A:$G,5,FALSE)</f>
        <v>99</v>
      </c>
      <c r="K42" s="63">
        <f>100-VLOOKUP(A:A,'[3]21级男生'!$A:$G,6,FALSE)</f>
        <v>98</v>
      </c>
      <c r="L42" s="64">
        <f>VLOOKUP(A:A,'[3]21级男生'!$A:$G,7,FALSE)</f>
        <v>97</v>
      </c>
      <c r="M42" s="64">
        <f t="shared" si="3"/>
        <v>98</v>
      </c>
    </row>
    <row r="43" spans="1:13">
      <c r="A43" s="145" t="s">
        <v>346</v>
      </c>
      <c r="B43" s="61">
        <v>100</v>
      </c>
      <c r="C43" s="61">
        <v>90</v>
      </c>
      <c r="D43" s="61">
        <v>95</v>
      </c>
      <c r="E43" s="65">
        <v>100</v>
      </c>
      <c r="F43" s="62">
        <f t="shared" si="2"/>
        <v>96</v>
      </c>
      <c r="G43" s="63">
        <f>VLOOKUP(A:A,'[3]21级男生'!$A:$G,2,FALSE)</f>
        <v>100</v>
      </c>
      <c r="H43" s="63">
        <f>VLOOKUP(A:A,'[3]21级男生'!$A:$G,3,FALSE)</f>
        <v>100</v>
      </c>
      <c r="I43" s="63">
        <f>VLOOKUP(A:A,'[3]21级男生'!$A:$G,4,FALSE)</f>
        <v>100</v>
      </c>
      <c r="J43" s="63">
        <f>100-VLOOKUP(A:A,'[3]21级男生'!$A:$G,5,FALSE)</f>
        <v>100</v>
      </c>
      <c r="K43" s="63">
        <f>100-VLOOKUP(A:A,'[3]21级男生'!$A:$G,6,FALSE)</f>
        <v>100</v>
      </c>
      <c r="L43" s="64">
        <f>VLOOKUP(A:A,'[3]21级男生'!$A:$G,7,FALSE)</f>
        <v>100</v>
      </c>
      <c r="M43" s="64">
        <f t="shared" si="3"/>
        <v>98</v>
      </c>
    </row>
    <row r="44" spans="1:13">
      <c r="A44" s="144" t="s">
        <v>345</v>
      </c>
      <c r="B44" s="61">
        <v>100</v>
      </c>
      <c r="C44" s="61">
        <v>100</v>
      </c>
      <c r="D44" s="61">
        <v>100</v>
      </c>
      <c r="E44" s="61">
        <v>100</v>
      </c>
      <c r="F44" s="62">
        <f t="shared" si="2"/>
        <v>100</v>
      </c>
      <c r="G44" s="63">
        <f>VLOOKUP(A:A,'[3]21级男生'!$A:$G,2,FALSE)</f>
        <v>100</v>
      </c>
      <c r="H44" s="63">
        <f>VLOOKUP(A:A,'[3]21级男生'!$A:$G,3,FALSE)</f>
        <v>90</v>
      </c>
      <c r="I44" s="63">
        <f>VLOOKUP(A:A,'[3]21级男生'!$A:$G,4,FALSE)</f>
        <v>100</v>
      </c>
      <c r="J44" s="63">
        <f>100-VLOOKUP(A:A,'[3]21级男生'!$A:$G,5,FALSE)</f>
        <v>99</v>
      </c>
      <c r="K44" s="63">
        <f>100-VLOOKUP(A:A,'[3]21级男生'!$A:$G,6,FALSE)</f>
        <v>100</v>
      </c>
      <c r="L44" s="64">
        <f>VLOOKUP(A:A,'[3]21级男生'!$A:$G,7,FALSE)</f>
        <v>95.666666666666671</v>
      </c>
      <c r="M44" s="64">
        <f t="shared" si="3"/>
        <v>97.833333333333343</v>
      </c>
    </row>
    <row r="45" spans="1:13">
      <c r="A45" s="143" t="s">
        <v>344</v>
      </c>
      <c r="B45" s="61">
        <v>100</v>
      </c>
      <c r="C45" s="61">
        <v>90</v>
      </c>
      <c r="D45" s="61">
        <v>100</v>
      </c>
      <c r="E45" s="61">
        <v>100</v>
      </c>
      <c r="F45" s="62">
        <f t="shared" si="2"/>
        <v>96.5</v>
      </c>
      <c r="G45" s="63">
        <f>VLOOKUP(A:A,'[3]21级男生'!$A:$G,2,FALSE)</f>
        <v>100</v>
      </c>
      <c r="H45" s="63">
        <f>VLOOKUP(A:A,'[3]21级男生'!$A:$G,3,FALSE)</f>
        <v>100</v>
      </c>
      <c r="I45" s="63">
        <f>VLOOKUP(A:A,'[3]21级男生'!$A:$G,4,FALSE)</f>
        <v>100</v>
      </c>
      <c r="J45" s="63">
        <f>100-VLOOKUP(A:A,'[3]21级男生'!$A:$G,5,FALSE)</f>
        <v>99</v>
      </c>
      <c r="K45" s="63">
        <f>100-VLOOKUP(A:A,'[3]21级男生'!$A:$G,6,FALSE)</f>
        <v>100</v>
      </c>
      <c r="L45" s="64">
        <f>VLOOKUP(A:A,'[3]21级男生'!$A:$G,7,FALSE)</f>
        <v>99</v>
      </c>
      <c r="M45" s="64">
        <f t="shared" si="3"/>
        <v>97.75</v>
      </c>
    </row>
    <row r="46" spans="1:13">
      <c r="A46" s="145" t="s">
        <v>343</v>
      </c>
      <c r="B46" s="61">
        <v>90</v>
      </c>
      <c r="C46" s="61">
        <v>100</v>
      </c>
      <c r="D46" s="61">
        <v>100</v>
      </c>
      <c r="E46" s="65">
        <v>90</v>
      </c>
      <c r="F46" s="62">
        <f t="shared" si="2"/>
        <v>95.5</v>
      </c>
      <c r="G46" s="63">
        <f>VLOOKUP(A:A,'[3]21级男生'!$A:$G,2,FALSE)</f>
        <v>100</v>
      </c>
      <c r="H46" s="63">
        <f>VLOOKUP(A:A,'[3]21级男生'!$A:$G,3,FALSE)</f>
        <v>100</v>
      </c>
      <c r="I46" s="63">
        <f>VLOOKUP(A:A,'[3]21级男生'!$A:$G,4,FALSE)</f>
        <v>100</v>
      </c>
      <c r="J46" s="63">
        <f>100-VLOOKUP(A:A,'[3]21级男生'!$A:$G,5,FALSE)</f>
        <v>100</v>
      </c>
      <c r="K46" s="63">
        <f>100-VLOOKUP(A:A,'[3]21级男生'!$A:$G,6,FALSE)</f>
        <v>100</v>
      </c>
      <c r="L46" s="64">
        <f>VLOOKUP(A:A,'[3]21级男生'!$A:$G,7,FALSE)</f>
        <v>100</v>
      </c>
      <c r="M46" s="64">
        <f t="shared" si="3"/>
        <v>97.75</v>
      </c>
    </row>
    <row r="47" spans="1:13">
      <c r="A47" s="143" t="s">
        <v>342</v>
      </c>
      <c r="B47" s="61">
        <v>100</v>
      </c>
      <c r="C47" s="61">
        <v>90</v>
      </c>
      <c r="D47" s="61">
        <v>100</v>
      </c>
      <c r="E47" s="61">
        <v>90</v>
      </c>
      <c r="F47" s="62">
        <f t="shared" si="2"/>
        <v>95.5</v>
      </c>
      <c r="G47" s="63">
        <f>VLOOKUP(A:A,'[3]21级男生'!$A:$G,2,FALSE)</f>
        <v>100</v>
      </c>
      <c r="H47" s="63">
        <f>VLOOKUP(A:A,'[3]21级男生'!$A:$G,3,FALSE)</f>
        <v>100</v>
      </c>
      <c r="I47" s="63">
        <f>VLOOKUP(A:A,'[3]21级男生'!$A:$G,4,FALSE)</f>
        <v>100</v>
      </c>
      <c r="J47" s="63">
        <f>100-VLOOKUP(A:A,'[3]21级男生'!$A:$G,5,FALSE)</f>
        <v>100</v>
      </c>
      <c r="K47" s="63">
        <f>100-VLOOKUP(A:A,'[3]21级男生'!$A:$G,6,FALSE)</f>
        <v>100</v>
      </c>
      <c r="L47" s="64">
        <f>VLOOKUP(A:A,'[3]21级男生'!$A:$G,7,FALSE)</f>
        <v>100</v>
      </c>
      <c r="M47" s="64">
        <f t="shared" si="3"/>
        <v>97.75</v>
      </c>
    </row>
    <row r="48" spans="1:13">
      <c r="A48" s="143" t="s">
        <v>341</v>
      </c>
      <c r="B48" s="61">
        <v>90</v>
      </c>
      <c r="C48" s="61">
        <v>100</v>
      </c>
      <c r="D48" s="61">
        <v>100</v>
      </c>
      <c r="E48" s="61">
        <v>100</v>
      </c>
      <c r="F48" s="62">
        <f t="shared" si="2"/>
        <v>96.5</v>
      </c>
      <c r="G48" s="63">
        <f>VLOOKUP(A:A,'[3]21级男生'!$A:$G,2,FALSE)</f>
        <v>100</v>
      </c>
      <c r="H48" s="63">
        <f>VLOOKUP(A:A,'[3]21级男生'!$A:$G,3,FALSE)</f>
        <v>100</v>
      </c>
      <c r="I48" s="63">
        <f>VLOOKUP(A:A,'[3]21级男生'!$A:$G,4,FALSE)</f>
        <v>100</v>
      </c>
      <c r="J48" s="63">
        <f>100-VLOOKUP(A:A,'[3]21级男生'!$A:$G,5,FALSE)</f>
        <v>100</v>
      </c>
      <c r="K48" s="63">
        <f>100-VLOOKUP(A:A,'[3]21级男生'!$A:$G,6,FALSE)</f>
        <v>98</v>
      </c>
      <c r="L48" s="64">
        <f>VLOOKUP(A:A,'[3]21级男生'!$A:$G,7,FALSE)</f>
        <v>98</v>
      </c>
      <c r="M48" s="64">
        <f t="shared" si="3"/>
        <v>97.25</v>
      </c>
    </row>
    <row r="49" spans="1:13">
      <c r="A49" s="143" t="s">
        <v>340</v>
      </c>
      <c r="B49" s="66">
        <v>90</v>
      </c>
      <c r="C49" s="66">
        <v>100</v>
      </c>
      <c r="D49" s="66">
        <v>100</v>
      </c>
      <c r="E49" s="66">
        <v>98</v>
      </c>
      <c r="F49" s="67">
        <f t="shared" si="2"/>
        <v>96.3</v>
      </c>
      <c r="G49" s="44">
        <f>VLOOKUP(A:A,'[3]21级男生'!$A:$G,2,FALSE)</f>
        <v>100</v>
      </c>
      <c r="H49" s="44">
        <f>VLOOKUP(A:A,'[3]21级男生'!$A:$G,3,FALSE)</f>
        <v>100</v>
      </c>
      <c r="I49" s="44">
        <f>VLOOKUP(A:A,'[3]21级男生'!$A:$G,4,FALSE)</f>
        <v>100</v>
      </c>
      <c r="J49" s="44">
        <f>100-VLOOKUP(A:A,'[3]21级男生'!$A:$G,5,FALSE)</f>
        <v>98</v>
      </c>
      <c r="K49" s="44">
        <f>100-VLOOKUP(A:A,'[3]21级男生'!$A:$G,6,FALSE)</f>
        <v>100</v>
      </c>
      <c r="L49" s="37">
        <f>VLOOKUP(A:A,'[3]21级男生'!$A:$G,7,FALSE)</f>
        <v>98</v>
      </c>
      <c r="M49" s="37">
        <f t="shared" si="3"/>
        <v>97.15</v>
      </c>
    </row>
    <row r="50" spans="1:13">
      <c r="A50" s="143" t="s">
        <v>339</v>
      </c>
      <c r="B50" s="66">
        <v>100</v>
      </c>
      <c r="C50" s="66">
        <v>90</v>
      </c>
      <c r="D50" s="66">
        <v>90</v>
      </c>
      <c r="E50" s="66">
        <v>95</v>
      </c>
      <c r="F50" s="67">
        <f t="shared" si="2"/>
        <v>95</v>
      </c>
      <c r="G50" s="44">
        <f>VLOOKUP(A:A,'[3]21级男生'!$A:$G,2,FALSE)</f>
        <v>100</v>
      </c>
      <c r="H50" s="44">
        <f>VLOOKUP(A:A,'[3]21级男生'!$A:$G,3,FALSE)</f>
        <v>100</v>
      </c>
      <c r="I50" s="44">
        <f>VLOOKUP(A:A,'[3]21级男生'!$A:$G,4,FALSE)</f>
        <v>100</v>
      </c>
      <c r="J50" s="44">
        <f>100-VLOOKUP(A:A,'[3]21级男生'!$A:$G,5,FALSE)</f>
        <v>99</v>
      </c>
      <c r="K50" s="44">
        <f>100-VLOOKUP(A:A,'[3]21级男生'!$A:$G,6,FALSE)</f>
        <v>100</v>
      </c>
      <c r="L50" s="37">
        <f>VLOOKUP(A:A,'[3]21级男生'!$A:$G,7,FALSE)</f>
        <v>99</v>
      </c>
      <c r="M50" s="37">
        <f t="shared" si="3"/>
        <v>97</v>
      </c>
    </row>
    <row r="51" spans="1:13">
      <c r="A51" s="145" t="s">
        <v>338</v>
      </c>
      <c r="B51" s="66">
        <v>100</v>
      </c>
      <c r="C51" s="66">
        <v>90</v>
      </c>
      <c r="D51" s="66">
        <v>100</v>
      </c>
      <c r="E51" s="68">
        <v>100</v>
      </c>
      <c r="F51" s="67">
        <f t="shared" si="2"/>
        <v>96.5</v>
      </c>
      <c r="G51" s="44">
        <f>VLOOKUP(A:A,'[3]21级男生'!$A:$G,2,FALSE)</f>
        <v>100</v>
      </c>
      <c r="H51" s="44">
        <f>VLOOKUP(A:A,'[3]21级男生'!$A:$G,3,FALSE)</f>
        <v>100</v>
      </c>
      <c r="I51" s="44">
        <f>VLOOKUP(A:A,'[3]21级男生'!$A:$G,4,FALSE)</f>
        <v>100</v>
      </c>
      <c r="J51" s="44">
        <f>100-VLOOKUP(A:A,'[3]21级男生'!$A:$G,5,FALSE)</f>
        <v>100</v>
      </c>
      <c r="K51" s="44">
        <f>100-VLOOKUP(A:A,'[3]21级男生'!$A:$G,6,FALSE)</f>
        <v>97</v>
      </c>
      <c r="L51" s="37">
        <f>VLOOKUP(A:A,'[3]21级男生'!$A:$G,7,FALSE)</f>
        <v>97</v>
      </c>
      <c r="M51" s="37">
        <f t="shared" si="3"/>
        <v>96.75</v>
      </c>
    </row>
    <row r="52" spans="1:13">
      <c r="A52" s="144" t="s">
        <v>337</v>
      </c>
      <c r="B52" s="66">
        <v>100</v>
      </c>
      <c r="C52" s="66">
        <v>100</v>
      </c>
      <c r="D52" s="66">
        <v>100</v>
      </c>
      <c r="E52" s="66">
        <v>100</v>
      </c>
      <c r="F52" s="67">
        <f t="shared" si="2"/>
        <v>100</v>
      </c>
      <c r="G52" s="44">
        <f>VLOOKUP(A:A,'[3]21级男生'!$A:$G,2,FALSE)</f>
        <v>100</v>
      </c>
      <c r="H52" s="44">
        <f>VLOOKUP(A:A,'[3]21级男生'!$A:$G,3,FALSE)</f>
        <v>90</v>
      </c>
      <c r="I52" s="44">
        <f>VLOOKUP(A:A,'[3]21级男生'!$A:$G,4,FALSE)</f>
        <v>90</v>
      </c>
      <c r="J52" s="44">
        <f>100-VLOOKUP(A:A,'[3]21级男生'!$A:$G,5,FALSE)</f>
        <v>100</v>
      </c>
      <c r="K52" s="44">
        <f>100-VLOOKUP(A:A,'[3]21级男生'!$A:$G,6,FALSE)</f>
        <v>100</v>
      </c>
      <c r="L52" s="37">
        <f>VLOOKUP(A:A,'[3]21级男生'!$A:$G,7,FALSE)</f>
        <v>93.333333333333329</v>
      </c>
      <c r="M52" s="37">
        <f t="shared" si="3"/>
        <v>96.666666666666657</v>
      </c>
    </row>
    <row r="53" spans="1:13">
      <c r="A53" s="144" t="s">
        <v>336</v>
      </c>
      <c r="B53" s="66">
        <v>100</v>
      </c>
      <c r="C53" s="66">
        <v>100</v>
      </c>
      <c r="D53" s="66">
        <v>100</v>
      </c>
      <c r="E53" s="66">
        <v>100</v>
      </c>
      <c r="F53" s="67">
        <f t="shared" si="2"/>
        <v>100</v>
      </c>
      <c r="G53" s="44">
        <f>VLOOKUP(A:A,'[3]21级男生'!$A:$G,2,FALSE)</f>
        <v>100</v>
      </c>
      <c r="H53" s="44">
        <f>VLOOKUP(A:A,'[3]21级男生'!$A:$G,3,FALSE)</f>
        <v>80</v>
      </c>
      <c r="I53" s="44">
        <f>VLOOKUP(A:A,'[3]21级男生'!$A:$G,4,FALSE)</f>
        <v>100</v>
      </c>
      <c r="J53" s="44">
        <f>100-VLOOKUP(A:A,'[3]21级男生'!$A:$G,5,FALSE)</f>
        <v>100</v>
      </c>
      <c r="K53" s="44">
        <f>100-VLOOKUP(A:A,'[3]21级男生'!$A:$G,6,FALSE)</f>
        <v>100</v>
      </c>
      <c r="L53" s="37">
        <f>VLOOKUP(A:A,'[3]21级男生'!$A:$G,7,FALSE)</f>
        <v>93.333333333333329</v>
      </c>
      <c r="M53" s="37">
        <f t="shared" si="3"/>
        <v>96.666666666666657</v>
      </c>
    </row>
    <row r="54" spans="1:13">
      <c r="A54" s="144" t="s">
        <v>335</v>
      </c>
      <c r="B54" s="66">
        <v>100</v>
      </c>
      <c r="C54" s="66">
        <v>100</v>
      </c>
      <c r="D54" s="66">
        <v>100</v>
      </c>
      <c r="E54" s="66">
        <v>100</v>
      </c>
      <c r="F54" s="67">
        <f t="shared" si="2"/>
        <v>100</v>
      </c>
      <c r="G54" s="44">
        <f>VLOOKUP(A:A,'[3]21级男生'!$A:$G,2,FALSE)</f>
        <v>100</v>
      </c>
      <c r="H54" s="44">
        <f>VLOOKUP(A:A,'[3]21级男生'!$A:$G,3,FALSE)</f>
        <v>80</v>
      </c>
      <c r="I54" s="44">
        <f>VLOOKUP(A:A,'[3]21级男生'!$A:$G,4,FALSE)</f>
        <v>100</v>
      </c>
      <c r="J54" s="44">
        <f>100-VLOOKUP(A:A,'[3]21级男生'!$A:$G,5,FALSE)</f>
        <v>100</v>
      </c>
      <c r="K54" s="44">
        <f>100-VLOOKUP(A:A,'[3]21级男生'!$A:$G,6,FALSE)</f>
        <v>100</v>
      </c>
      <c r="L54" s="37">
        <f>VLOOKUP(A:A,'[3]21级男生'!$A:$G,7,FALSE)</f>
        <v>93.333333333333329</v>
      </c>
      <c r="M54" s="37">
        <f t="shared" si="3"/>
        <v>96.666666666666657</v>
      </c>
    </row>
    <row r="55" spans="1:13">
      <c r="A55" s="144" t="s">
        <v>324</v>
      </c>
      <c r="B55" s="66">
        <v>100</v>
      </c>
      <c r="C55" s="66">
        <v>100</v>
      </c>
      <c r="D55" s="66">
        <v>100</v>
      </c>
      <c r="E55" s="66">
        <v>100</v>
      </c>
      <c r="F55" s="67">
        <f t="shared" si="2"/>
        <v>100</v>
      </c>
      <c r="G55" s="44">
        <f>VLOOKUP(A:A,'[3]21级男生'!$A:$G,2,FALSE)</f>
        <v>100</v>
      </c>
      <c r="H55" s="44">
        <f>VLOOKUP(A:A,'[3]21级男生'!$A:$G,3,FALSE)</f>
        <v>90</v>
      </c>
      <c r="I55" s="44">
        <f>VLOOKUP(A:A,'[3]21级男生'!$A:$G,4,FALSE)</f>
        <v>90</v>
      </c>
      <c r="J55" s="44">
        <f>100-VLOOKUP(A:A,'[3]21级男生'!$A:$G,5,FALSE)</f>
        <v>100</v>
      </c>
      <c r="K55" s="44">
        <f>100-VLOOKUP(A:A,'[3]21级男生'!$A:$G,6,FALSE)</f>
        <v>100</v>
      </c>
      <c r="L55" s="37">
        <f>VLOOKUP(A:A,'[3]21级男生'!$A:$G,7,FALSE)</f>
        <v>93.333333333333329</v>
      </c>
      <c r="M55" s="37">
        <f t="shared" si="3"/>
        <v>96.666666666666657</v>
      </c>
    </row>
    <row r="56" spans="1:13">
      <c r="A56" s="144" t="s">
        <v>334</v>
      </c>
      <c r="B56" s="66">
        <v>100</v>
      </c>
      <c r="C56" s="66">
        <v>100</v>
      </c>
      <c r="D56" s="66">
        <v>100</v>
      </c>
      <c r="E56" s="66">
        <v>100</v>
      </c>
      <c r="F56" s="67">
        <f t="shared" si="2"/>
        <v>100</v>
      </c>
      <c r="G56" s="44">
        <f>VLOOKUP(A:A,'[3]21级男生'!$A:$G,2,FALSE)</f>
        <v>100</v>
      </c>
      <c r="H56" s="44">
        <f>VLOOKUP(A:A,'[3]21级男生'!$A:$G,3,FALSE)</f>
        <v>90</v>
      </c>
      <c r="I56" s="44">
        <f>VLOOKUP(A:A,'[3]21级男生'!$A:$G,4,FALSE)</f>
        <v>90</v>
      </c>
      <c r="J56" s="44">
        <f>100-VLOOKUP(A:A,'[3]21级男生'!$A:$G,5,FALSE)</f>
        <v>100</v>
      </c>
      <c r="K56" s="44">
        <f>100-VLOOKUP(A:A,'[3]21级男生'!$A:$G,6,FALSE)</f>
        <v>100</v>
      </c>
      <c r="L56" s="37">
        <f>VLOOKUP(A:A,'[3]21级男生'!$A:$G,7,FALSE)</f>
        <v>93.333333333333329</v>
      </c>
      <c r="M56" s="37">
        <f t="shared" si="3"/>
        <v>96.666666666666657</v>
      </c>
    </row>
    <row r="57" spans="1:13">
      <c r="A57" s="144" t="s">
        <v>333</v>
      </c>
      <c r="B57" s="66">
        <v>90</v>
      </c>
      <c r="C57" s="66">
        <v>100</v>
      </c>
      <c r="D57" s="66">
        <v>100</v>
      </c>
      <c r="E57" s="66">
        <v>100</v>
      </c>
      <c r="F57" s="67">
        <f t="shared" si="2"/>
        <v>96.5</v>
      </c>
      <c r="G57" s="44">
        <f>VLOOKUP(A:A,'[3]21级男生'!$A:$G,2,FALSE)</f>
        <v>100</v>
      </c>
      <c r="H57" s="44">
        <f>VLOOKUP(A:A,'[3]21级男生'!$A:$G,3,FALSE)</f>
        <v>90</v>
      </c>
      <c r="I57" s="44">
        <f>VLOOKUP(A:A,'[3]21级男生'!$A:$G,4,FALSE)</f>
        <v>100</v>
      </c>
      <c r="J57" s="44">
        <f>100-VLOOKUP(A:A,'[3]21级男生'!$A:$G,5,FALSE)</f>
        <v>100</v>
      </c>
      <c r="K57" s="44">
        <f>100-VLOOKUP(A:A,'[3]21级男生'!$A:$G,6,FALSE)</f>
        <v>100</v>
      </c>
      <c r="L57" s="37">
        <f>VLOOKUP(A:A,'[3]21级男生'!$A:$G,7,FALSE)</f>
        <v>96.666666666666671</v>
      </c>
      <c r="M57" s="37">
        <f t="shared" si="3"/>
        <v>96.583333333333343</v>
      </c>
    </row>
    <row r="58" spans="1:13">
      <c r="A58" s="143" t="s">
        <v>332</v>
      </c>
      <c r="B58" s="66">
        <v>100</v>
      </c>
      <c r="C58" s="66">
        <v>90</v>
      </c>
      <c r="D58" s="66">
        <v>100</v>
      </c>
      <c r="E58" s="66">
        <v>95</v>
      </c>
      <c r="F58" s="67">
        <f t="shared" si="2"/>
        <v>96</v>
      </c>
      <c r="G58" s="44">
        <f>VLOOKUP(A:A,'[3]21级男生'!$A:$G,2,FALSE)</f>
        <v>100</v>
      </c>
      <c r="H58" s="44">
        <f>VLOOKUP(A:A,'[3]21级男生'!$A:$G,3,FALSE)</f>
        <v>100</v>
      </c>
      <c r="I58" s="44">
        <f>VLOOKUP(A:A,'[3]21级男生'!$A:$G,4,FALSE)</f>
        <v>100</v>
      </c>
      <c r="J58" s="44">
        <f>100-VLOOKUP(A:A,'[3]21级男生'!$A:$G,5,FALSE)</f>
        <v>100</v>
      </c>
      <c r="K58" s="44">
        <f>100-VLOOKUP(A:A,'[3]21级男生'!$A:$G,6,FALSE)</f>
        <v>97</v>
      </c>
      <c r="L58" s="37">
        <f>VLOOKUP(A:A,'[3]21级男生'!$A:$G,7,FALSE)</f>
        <v>97</v>
      </c>
      <c r="M58" s="37">
        <f t="shared" si="3"/>
        <v>96.5</v>
      </c>
    </row>
    <row r="59" spans="1:13">
      <c r="A59" s="143" t="s">
        <v>331</v>
      </c>
      <c r="B59" s="66">
        <v>100</v>
      </c>
      <c r="C59" s="66">
        <v>80</v>
      </c>
      <c r="D59" s="66">
        <v>100</v>
      </c>
      <c r="E59" s="66">
        <v>100</v>
      </c>
      <c r="F59" s="67">
        <f t="shared" si="2"/>
        <v>93</v>
      </c>
      <c r="G59" s="44">
        <f>VLOOKUP(A:A,'[3]21级男生'!$A:$G,2,FALSE)</f>
        <v>100</v>
      </c>
      <c r="H59" s="44">
        <f>VLOOKUP(A:A,'[3]21级男生'!$A:$G,3,FALSE)</f>
        <v>100</v>
      </c>
      <c r="I59" s="44">
        <f>VLOOKUP(A:A,'[3]21级男生'!$A:$G,4,FALSE)</f>
        <v>100</v>
      </c>
      <c r="J59" s="44">
        <f>100-VLOOKUP(A:A,'[3]21级男生'!$A:$G,5,FALSE)</f>
        <v>100</v>
      </c>
      <c r="K59" s="44">
        <f>100-VLOOKUP(A:A,'[3]21级男生'!$A:$G,6,FALSE)</f>
        <v>100</v>
      </c>
      <c r="L59" s="37">
        <f>VLOOKUP(A:A,'[3]21级男生'!$A:$G,7,FALSE)</f>
        <v>100</v>
      </c>
      <c r="M59" s="37">
        <f t="shared" si="3"/>
        <v>96.5</v>
      </c>
    </row>
    <row r="60" spans="1:13">
      <c r="A60" s="144" t="s">
        <v>330</v>
      </c>
      <c r="B60" s="66">
        <v>90</v>
      </c>
      <c r="C60" s="66">
        <v>90</v>
      </c>
      <c r="D60" s="66">
        <v>100</v>
      </c>
      <c r="E60" s="66">
        <v>100</v>
      </c>
      <c r="F60" s="67">
        <f t="shared" si="2"/>
        <v>93</v>
      </c>
      <c r="G60" s="44">
        <f>VLOOKUP(A:A,'[3]21级男生'!$A:$G,2,FALSE)</f>
        <v>100</v>
      </c>
      <c r="H60" s="44">
        <f>VLOOKUP(A:A,'[3]21级男生'!$A:$G,3,FALSE)</f>
        <v>100</v>
      </c>
      <c r="I60" s="44">
        <f>VLOOKUP(A:A,'[3]21级男生'!$A:$G,4,FALSE)</f>
        <v>100</v>
      </c>
      <c r="J60" s="44">
        <f>100-VLOOKUP(A:A,'[3]21级男生'!$A:$G,5,FALSE)</f>
        <v>100</v>
      </c>
      <c r="K60" s="44">
        <f>100-VLOOKUP(A:A,'[3]21级男生'!$A:$G,6,FALSE)</f>
        <v>100</v>
      </c>
      <c r="L60" s="37">
        <f>VLOOKUP(A:A,'[3]21级男生'!$A:$G,7,FALSE)</f>
        <v>100</v>
      </c>
      <c r="M60" s="37">
        <f t="shared" si="3"/>
        <v>96.5</v>
      </c>
    </row>
    <row r="61" spans="1:13">
      <c r="A61" s="143" t="s">
        <v>329</v>
      </c>
      <c r="B61" s="66">
        <v>100</v>
      </c>
      <c r="C61" s="66">
        <v>90</v>
      </c>
      <c r="D61" s="66">
        <v>100</v>
      </c>
      <c r="E61" s="66">
        <v>95</v>
      </c>
      <c r="F61" s="67">
        <f t="shared" si="2"/>
        <v>96</v>
      </c>
      <c r="G61" s="44">
        <f>VLOOKUP(A:A,'[3]21级男生'!$A:$G,2,FALSE)</f>
        <v>100</v>
      </c>
      <c r="H61" s="44">
        <f>VLOOKUP(A:A,'[3]21级男生'!$A:$G,3,FALSE)</f>
        <v>90</v>
      </c>
      <c r="I61" s="44">
        <f>VLOOKUP(A:A,'[3]21级男生'!$A:$G,4,FALSE)</f>
        <v>100</v>
      </c>
      <c r="J61" s="44">
        <f>100-VLOOKUP(A:A,'[3]21级男生'!$A:$G,5,FALSE)</f>
        <v>100</v>
      </c>
      <c r="K61" s="44">
        <f>100-VLOOKUP(A:A,'[3]21级男生'!$A:$G,6,FALSE)</f>
        <v>100</v>
      </c>
      <c r="L61" s="37">
        <f>VLOOKUP(A:A,'[3]21级男生'!$A:$G,7,FALSE)</f>
        <v>96.666666666666671</v>
      </c>
      <c r="M61" s="37">
        <f t="shared" si="3"/>
        <v>96.333333333333343</v>
      </c>
    </row>
    <row r="62" spans="1:13">
      <c r="A62" s="143" t="s">
        <v>328</v>
      </c>
      <c r="B62" s="66">
        <v>100</v>
      </c>
      <c r="C62" s="66">
        <v>80</v>
      </c>
      <c r="D62" s="66">
        <v>90</v>
      </c>
      <c r="E62" s="66">
        <v>100</v>
      </c>
      <c r="F62" s="67">
        <f t="shared" si="2"/>
        <v>92</v>
      </c>
      <c r="G62" s="44">
        <f>VLOOKUP(A:A,'[3]21级男生'!$A:$G,2,FALSE)</f>
        <v>100</v>
      </c>
      <c r="H62" s="44">
        <f>VLOOKUP(A:A,'[3]21级男生'!$A:$G,3,FALSE)</f>
        <v>100</v>
      </c>
      <c r="I62" s="44">
        <f>VLOOKUP(A:A,'[3]21级男生'!$A:$G,4,FALSE)</f>
        <v>100</v>
      </c>
      <c r="J62" s="44">
        <f>100-VLOOKUP(A:A,'[3]21级男生'!$A:$G,5,FALSE)</f>
        <v>100</v>
      </c>
      <c r="K62" s="44">
        <f>100-VLOOKUP(A:A,'[3]21级男生'!$A:$G,6,FALSE)</f>
        <v>100</v>
      </c>
      <c r="L62" s="37">
        <f>VLOOKUP(A:A,'[3]21级男生'!$A:$G,7,FALSE)</f>
        <v>100</v>
      </c>
      <c r="M62" s="37">
        <f t="shared" si="3"/>
        <v>96</v>
      </c>
    </row>
    <row r="63" spans="1:13">
      <c r="A63" s="144" t="s">
        <v>327</v>
      </c>
      <c r="B63" s="66">
        <v>100</v>
      </c>
      <c r="C63" s="66">
        <v>90</v>
      </c>
      <c r="D63" s="66">
        <v>100</v>
      </c>
      <c r="E63" s="66">
        <v>100</v>
      </c>
      <c r="F63" s="67">
        <f t="shared" si="2"/>
        <v>96.5</v>
      </c>
      <c r="G63" s="44">
        <f>VLOOKUP(A:A,'[3]21级男生'!$A:$G,2,FALSE)</f>
        <v>100</v>
      </c>
      <c r="H63" s="44">
        <f>VLOOKUP(A:A,'[3]21级男生'!$A:$G,3,FALSE)</f>
        <v>90</v>
      </c>
      <c r="I63" s="44">
        <f>VLOOKUP(A:A,'[3]21级男生'!$A:$G,4,FALSE)</f>
        <v>100</v>
      </c>
      <c r="J63" s="44">
        <f>100-VLOOKUP(A:A,'[3]21级男生'!$A:$G,5,FALSE)</f>
        <v>98</v>
      </c>
      <c r="K63" s="44">
        <f>100-VLOOKUP(A:A,'[3]21级男生'!$A:$G,6,FALSE)</f>
        <v>100</v>
      </c>
      <c r="L63" s="37">
        <f>VLOOKUP(A:A,'[3]21级男生'!$A:$G,7,FALSE)</f>
        <v>94.666666666666671</v>
      </c>
      <c r="M63" s="37">
        <f t="shared" si="3"/>
        <v>95.583333333333343</v>
      </c>
    </row>
    <row r="64" spans="1:13">
      <c r="A64" s="144" t="s">
        <v>326</v>
      </c>
      <c r="B64" s="66">
        <v>90</v>
      </c>
      <c r="C64" s="66">
        <v>90</v>
      </c>
      <c r="D64" s="66">
        <v>100</v>
      </c>
      <c r="E64" s="66">
        <v>100</v>
      </c>
      <c r="F64" s="67">
        <f t="shared" si="2"/>
        <v>93</v>
      </c>
      <c r="G64" s="44">
        <f>VLOOKUP(A:A,'[3]21级男生'!$A:$G,2,FALSE)</f>
        <v>100</v>
      </c>
      <c r="H64" s="44">
        <f>VLOOKUP(A:A,'[3]21级男生'!$A:$G,3,FALSE)</f>
        <v>100</v>
      </c>
      <c r="I64" s="44">
        <f>VLOOKUP(A:A,'[3]21级男生'!$A:$G,4,FALSE)</f>
        <v>100</v>
      </c>
      <c r="J64" s="44">
        <f>100-VLOOKUP(A:A,'[3]21级男生'!$A:$G,5,FALSE)</f>
        <v>98</v>
      </c>
      <c r="K64" s="44">
        <f>100-VLOOKUP(A:A,'[3]21级男生'!$A:$G,6,FALSE)</f>
        <v>100</v>
      </c>
      <c r="L64" s="37">
        <f>VLOOKUP(A:A,'[3]21级男生'!$A:$G,7,FALSE)</f>
        <v>98</v>
      </c>
      <c r="M64" s="37">
        <f t="shared" si="3"/>
        <v>95.5</v>
      </c>
    </row>
    <row r="65" spans="1:13">
      <c r="A65" s="144" t="s">
        <v>325</v>
      </c>
      <c r="B65" s="66">
        <v>80</v>
      </c>
      <c r="C65" s="66">
        <v>100</v>
      </c>
      <c r="D65" s="66">
        <v>100</v>
      </c>
      <c r="E65" s="66">
        <v>100</v>
      </c>
      <c r="F65" s="67">
        <f t="shared" si="2"/>
        <v>93</v>
      </c>
      <c r="G65" s="44">
        <f>VLOOKUP(A:A,'[3]21级男生'!$A:$G,2,FALSE)</f>
        <v>100</v>
      </c>
      <c r="H65" s="44">
        <f>VLOOKUP(A:A,'[3]21级男生'!$A:$G,3,FALSE)</f>
        <v>100</v>
      </c>
      <c r="I65" s="44">
        <f>VLOOKUP(A:A,'[3]21级男生'!$A:$G,4,FALSE)</f>
        <v>100</v>
      </c>
      <c r="J65" s="44">
        <f>100-VLOOKUP(A:A,'[3]21级男生'!$A:$G,5,FALSE)</f>
        <v>98</v>
      </c>
      <c r="K65" s="44">
        <f>100-VLOOKUP(A:A,'[3]21级男生'!$A:$G,6,FALSE)</f>
        <v>100</v>
      </c>
      <c r="L65" s="37">
        <f>VLOOKUP(A:A,'[3]21级男生'!$A:$G,7,FALSE)</f>
        <v>98</v>
      </c>
      <c r="M65" s="37">
        <f t="shared" si="3"/>
        <v>95.5</v>
      </c>
    </row>
    <row r="66" spans="1:13">
      <c r="A66" s="144" t="s">
        <v>324</v>
      </c>
      <c r="B66" s="66">
        <v>90</v>
      </c>
      <c r="C66" s="66">
        <v>100</v>
      </c>
      <c r="D66" s="66">
        <v>100</v>
      </c>
      <c r="E66" s="66">
        <v>100</v>
      </c>
      <c r="F66" s="67">
        <f t="shared" si="2"/>
        <v>96.5</v>
      </c>
      <c r="G66" s="44">
        <f>VLOOKUP(A:A,'[3]21级男生'!$A:$G,2,FALSE)</f>
        <v>100</v>
      </c>
      <c r="H66" s="44">
        <f>VLOOKUP(A:A,'[3]21级男生'!$A:$G,3,FALSE)</f>
        <v>90</v>
      </c>
      <c r="I66" s="44">
        <f>VLOOKUP(A:A,'[3]21级男生'!$A:$G,4,FALSE)</f>
        <v>90</v>
      </c>
      <c r="J66" s="44">
        <f>100-VLOOKUP(A:A,'[3]21级男生'!$A:$G,5,FALSE)</f>
        <v>100</v>
      </c>
      <c r="K66" s="44">
        <f>100-VLOOKUP(A:A,'[3]21级男生'!$A:$G,6,FALSE)</f>
        <v>100</v>
      </c>
      <c r="L66" s="37">
        <f>VLOOKUP(A:A,'[3]21级男生'!$A:$G,7,FALSE)</f>
        <v>93.333333333333329</v>
      </c>
      <c r="M66" s="37">
        <f t="shared" si="3"/>
        <v>94.916666666666657</v>
      </c>
    </row>
    <row r="67" spans="1:13">
      <c r="A67" s="144" t="s">
        <v>323</v>
      </c>
      <c r="B67" s="66">
        <v>100</v>
      </c>
      <c r="C67" s="66">
        <v>80</v>
      </c>
      <c r="D67" s="66">
        <v>100</v>
      </c>
      <c r="E67" s="66">
        <v>100</v>
      </c>
      <c r="F67" s="67">
        <f t="shared" ref="F67:F95" si="4">((B67+C67)/2*0.7)+((D67+E67)/2*0.2)+10</f>
        <v>93</v>
      </c>
      <c r="G67" s="44">
        <f>VLOOKUP(A:A,'[3]21级男生'!$A:$G,2,FALSE)</f>
        <v>100</v>
      </c>
      <c r="H67" s="44">
        <f>VLOOKUP(A:A,'[3]21级男生'!$A:$G,3,FALSE)</f>
        <v>90</v>
      </c>
      <c r="I67" s="44">
        <f>VLOOKUP(A:A,'[3]21级男生'!$A:$G,4,FALSE)</f>
        <v>100</v>
      </c>
      <c r="J67" s="44">
        <f>100-VLOOKUP(A:A,'[3]21级男生'!$A:$G,5,FALSE)</f>
        <v>100</v>
      </c>
      <c r="K67" s="44">
        <f>100-VLOOKUP(A:A,'[3]21级男生'!$A:$G,6,FALSE)</f>
        <v>100</v>
      </c>
      <c r="L67" s="37">
        <f>VLOOKUP(A:A,'[3]21级男生'!$A:$G,7,FALSE)</f>
        <v>96.666666666666671</v>
      </c>
      <c r="M67" s="37">
        <f t="shared" ref="M67:M95" si="5">AVERAGE(F67,L67)</f>
        <v>94.833333333333343</v>
      </c>
    </row>
    <row r="68" spans="1:13">
      <c r="A68" s="143" t="s">
        <v>322</v>
      </c>
      <c r="B68" s="66">
        <v>90</v>
      </c>
      <c r="C68" s="66">
        <v>90</v>
      </c>
      <c r="D68" s="66">
        <v>90</v>
      </c>
      <c r="E68" s="66">
        <v>95</v>
      </c>
      <c r="F68" s="67">
        <f t="shared" si="4"/>
        <v>91.5</v>
      </c>
      <c r="G68" s="44">
        <f>VLOOKUP(A:A,'[3]21级男生'!$A:$G,2,FALSE)</f>
        <v>100</v>
      </c>
      <c r="H68" s="44">
        <f>VLOOKUP(A:A,'[3]21级男生'!$A:$G,3,FALSE)</f>
        <v>100</v>
      </c>
      <c r="I68" s="44">
        <f>VLOOKUP(A:A,'[3]21级男生'!$A:$G,4,FALSE)</f>
        <v>100</v>
      </c>
      <c r="J68" s="44">
        <f>100-VLOOKUP(A:A,'[3]21级男生'!$A:$G,5,FALSE)</f>
        <v>98</v>
      </c>
      <c r="K68" s="44">
        <f>100-VLOOKUP(A:A,'[3]21级男生'!$A:$G,6,FALSE)</f>
        <v>100</v>
      </c>
      <c r="L68" s="37">
        <f>VLOOKUP(A:A,'[3]21级男生'!$A:$G,7,FALSE)</f>
        <v>98</v>
      </c>
      <c r="M68" s="37">
        <f t="shared" si="5"/>
        <v>94.75</v>
      </c>
    </row>
    <row r="69" spans="1:13">
      <c r="A69" s="144" t="s">
        <v>321</v>
      </c>
      <c r="B69" s="66">
        <v>100</v>
      </c>
      <c r="C69" s="66">
        <v>80</v>
      </c>
      <c r="D69" s="66">
        <v>70</v>
      </c>
      <c r="E69" s="66">
        <v>90</v>
      </c>
      <c r="F69" s="67">
        <f t="shared" si="4"/>
        <v>89</v>
      </c>
      <c r="G69" s="44">
        <f>VLOOKUP(A:A,'[3]21级男生'!$A:$G,2,FALSE)</f>
        <v>100</v>
      </c>
      <c r="H69" s="44">
        <f>VLOOKUP(A:A,'[3]21级男生'!$A:$G,3,FALSE)</f>
        <v>100</v>
      </c>
      <c r="I69" s="44">
        <f>VLOOKUP(A:A,'[3]21级男生'!$A:$G,4,FALSE)</f>
        <v>100</v>
      </c>
      <c r="J69" s="44">
        <f>100-VLOOKUP(A:A,'[3]21级男生'!$A:$G,5,FALSE)</f>
        <v>100</v>
      </c>
      <c r="K69" s="44">
        <f>100-VLOOKUP(A:A,'[3]21级男生'!$A:$G,6,FALSE)</f>
        <v>100</v>
      </c>
      <c r="L69" s="37">
        <f>VLOOKUP(A:A,'[3]21级男生'!$A:$G,7,FALSE)</f>
        <v>100</v>
      </c>
      <c r="M69" s="37">
        <f t="shared" si="5"/>
        <v>94.5</v>
      </c>
    </row>
    <row r="70" spans="1:13">
      <c r="A70" s="145" t="s">
        <v>320</v>
      </c>
      <c r="B70" s="66">
        <v>90</v>
      </c>
      <c r="C70" s="66">
        <v>80</v>
      </c>
      <c r="D70" s="66">
        <v>95</v>
      </c>
      <c r="E70" s="68">
        <v>100</v>
      </c>
      <c r="F70" s="67">
        <f t="shared" si="4"/>
        <v>89</v>
      </c>
      <c r="G70" s="44">
        <f>VLOOKUP(A:A,'[3]21级男生'!$A:$G,2,FALSE)</f>
        <v>100</v>
      </c>
      <c r="H70" s="44">
        <f>VLOOKUP(A:A,'[3]21级男生'!$A:$G,3,FALSE)</f>
        <v>100</v>
      </c>
      <c r="I70" s="44">
        <f>VLOOKUP(A:A,'[3]21级男生'!$A:$G,4,FALSE)</f>
        <v>100</v>
      </c>
      <c r="J70" s="44">
        <f>100-VLOOKUP(A:A,'[3]21级男生'!$A:$G,5,FALSE)</f>
        <v>100</v>
      </c>
      <c r="K70" s="44">
        <f>100-VLOOKUP(A:A,'[3]21级男生'!$A:$G,6,FALSE)</f>
        <v>100</v>
      </c>
      <c r="L70" s="37">
        <f>VLOOKUP(A:A,'[3]21级男生'!$A:$G,7,FALSE)</f>
        <v>100</v>
      </c>
      <c r="M70" s="37">
        <f t="shared" si="5"/>
        <v>94.5</v>
      </c>
    </row>
    <row r="71" spans="1:13">
      <c r="A71" s="144" t="s">
        <v>319</v>
      </c>
      <c r="B71" s="66">
        <v>100</v>
      </c>
      <c r="C71" s="66">
        <v>90</v>
      </c>
      <c r="D71" s="66">
        <v>90</v>
      </c>
      <c r="E71" s="66">
        <v>100</v>
      </c>
      <c r="F71" s="67">
        <f t="shared" si="4"/>
        <v>95.5</v>
      </c>
      <c r="G71" s="44">
        <f>VLOOKUP(A:A,'[3]21级男生'!$A:$G,2,FALSE)</f>
        <v>100</v>
      </c>
      <c r="H71" s="44">
        <f>VLOOKUP(A:A,'[3]21级男生'!$A:$G,3,FALSE)</f>
        <v>90</v>
      </c>
      <c r="I71" s="44">
        <f>VLOOKUP(A:A,'[3]21级男生'!$A:$G,4,FALSE)</f>
        <v>90</v>
      </c>
      <c r="J71" s="44">
        <f>100-VLOOKUP(A:A,'[3]21级男生'!$A:$G,5,FALSE)</f>
        <v>100</v>
      </c>
      <c r="K71" s="44">
        <f>100-VLOOKUP(A:A,'[3]21级男生'!$A:$G,6,FALSE)</f>
        <v>100</v>
      </c>
      <c r="L71" s="37">
        <f>VLOOKUP(A:A,'[3]21级男生'!$A:$G,7,FALSE)</f>
        <v>93.333333333333329</v>
      </c>
      <c r="M71" s="37">
        <f t="shared" si="5"/>
        <v>94.416666666666657</v>
      </c>
    </row>
    <row r="72" spans="1:13">
      <c r="A72" s="143" t="s">
        <v>318</v>
      </c>
      <c r="B72" s="66">
        <v>100</v>
      </c>
      <c r="C72" s="66">
        <v>90</v>
      </c>
      <c r="D72" s="66">
        <v>100</v>
      </c>
      <c r="E72" s="66">
        <v>90</v>
      </c>
      <c r="F72" s="67">
        <f t="shared" si="4"/>
        <v>95.5</v>
      </c>
      <c r="G72" s="44">
        <f>VLOOKUP(A:A,'[3]21级男生'!$A:$G,2,FALSE)</f>
        <v>97</v>
      </c>
      <c r="H72" s="44">
        <f>VLOOKUP(A:A,'[3]21级男生'!$A:$G,3,FALSE)</f>
        <v>80</v>
      </c>
      <c r="I72" s="44">
        <f>VLOOKUP(A:A,'[3]21级男生'!$A:$G,4,FALSE)</f>
        <v>100</v>
      </c>
      <c r="J72" s="44">
        <f>100-VLOOKUP(A:A,'[3]21级男生'!$A:$G,5,FALSE)</f>
        <v>100</v>
      </c>
      <c r="K72" s="44">
        <f>100-VLOOKUP(A:A,'[3]21级男生'!$A:$G,6,FALSE)</f>
        <v>100</v>
      </c>
      <c r="L72" s="37">
        <f>VLOOKUP(A:A,'[3]21级男生'!$A:$G,7,FALSE)</f>
        <v>92.333333333333329</v>
      </c>
      <c r="M72" s="37">
        <f t="shared" si="5"/>
        <v>93.916666666666657</v>
      </c>
    </row>
    <row r="73" spans="1:13">
      <c r="A73" s="144" t="s">
        <v>317</v>
      </c>
      <c r="B73" s="66">
        <v>90</v>
      </c>
      <c r="C73" s="66">
        <v>80</v>
      </c>
      <c r="D73" s="66">
        <v>100</v>
      </c>
      <c r="E73" s="66">
        <v>100</v>
      </c>
      <c r="F73" s="67">
        <f t="shared" si="4"/>
        <v>89.5</v>
      </c>
      <c r="G73" s="44">
        <f>VLOOKUP(A:A,'[3]21级男生'!$A:$G,2,FALSE)</f>
        <v>100</v>
      </c>
      <c r="H73" s="44">
        <f>VLOOKUP(A:A,'[3]21级男生'!$A:$G,3,FALSE)</f>
        <v>90</v>
      </c>
      <c r="I73" s="44">
        <f>VLOOKUP(A:A,'[3]21级男生'!$A:$G,4,FALSE)</f>
        <v>100</v>
      </c>
      <c r="J73" s="44">
        <f>100-VLOOKUP(A:A,'[3]21级男生'!$A:$G,5,FALSE)</f>
        <v>100</v>
      </c>
      <c r="K73" s="44">
        <f>100-VLOOKUP(A:A,'[3]21级男生'!$A:$G,6,FALSE)</f>
        <v>100</v>
      </c>
      <c r="L73" s="37">
        <f>VLOOKUP(A:A,'[3]21级男生'!$A:$G,7,FALSE)</f>
        <v>96.666666666666671</v>
      </c>
      <c r="M73" s="37">
        <f t="shared" si="5"/>
        <v>93.083333333333343</v>
      </c>
    </row>
    <row r="74" spans="1:13">
      <c r="A74" s="143" t="s">
        <v>316</v>
      </c>
      <c r="B74" s="66">
        <v>90</v>
      </c>
      <c r="C74" s="66">
        <v>80</v>
      </c>
      <c r="D74" s="66">
        <v>100</v>
      </c>
      <c r="E74" s="66">
        <v>100</v>
      </c>
      <c r="F74" s="67">
        <f t="shared" si="4"/>
        <v>89.5</v>
      </c>
      <c r="G74" s="44">
        <f>VLOOKUP(A:A,'[3]21级男生'!$A:$G,2,FALSE)</f>
        <v>100</v>
      </c>
      <c r="H74" s="44">
        <f>VLOOKUP(A:A,'[3]21级男生'!$A:$G,3,FALSE)</f>
        <v>90</v>
      </c>
      <c r="I74" s="44">
        <f>VLOOKUP(A:A,'[3]21级男生'!$A:$G,4,FALSE)</f>
        <v>100</v>
      </c>
      <c r="J74" s="44">
        <f>100-VLOOKUP(A:A,'[3]21级男生'!$A:$G,5,FALSE)</f>
        <v>100</v>
      </c>
      <c r="K74" s="44">
        <f>100-VLOOKUP(A:A,'[3]21级男生'!$A:$G,6,FALSE)</f>
        <v>100</v>
      </c>
      <c r="L74" s="37">
        <f>VLOOKUP(A:A,'[3]21级男生'!$A:$G,7,FALSE)</f>
        <v>96.666666666666671</v>
      </c>
      <c r="M74" s="37">
        <f t="shared" si="5"/>
        <v>93.083333333333343</v>
      </c>
    </row>
    <row r="75" spans="1:13">
      <c r="A75" s="143" t="s">
        <v>315</v>
      </c>
      <c r="B75" s="66">
        <v>100</v>
      </c>
      <c r="C75" s="66">
        <v>100</v>
      </c>
      <c r="D75" s="66">
        <v>100</v>
      </c>
      <c r="E75" s="66">
        <v>100</v>
      </c>
      <c r="F75" s="67">
        <f t="shared" si="4"/>
        <v>100</v>
      </c>
      <c r="G75" s="44">
        <f>VLOOKUP(A:A,'[3]21级男生'!$A:$G,2,FALSE)</f>
        <v>50</v>
      </c>
      <c r="H75" s="44">
        <f>VLOOKUP(A:A,'[3]21级男生'!$A:$G,3,FALSE)</f>
        <v>100</v>
      </c>
      <c r="I75" s="44">
        <f>VLOOKUP(A:A,'[3]21级男生'!$A:$G,4,FALSE)</f>
        <v>100</v>
      </c>
      <c r="J75" s="44">
        <f>100-VLOOKUP(A:A,'[3]21级男生'!$A:$G,5,FALSE)</f>
        <v>100</v>
      </c>
      <c r="K75" s="44">
        <f>100-VLOOKUP(A:A,'[3]21级男生'!$A:$G,6,FALSE)</f>
        <v>100</v>
      </c>
      <c r="L75" s="37">
        <f>VLOOKUP(A:A,'[3]21级男生'!$A:$G,7,FALSE)</f>
        <v>83.333333333333329</v>
      </c>
      <c r="M75" s="37">
        <f t="shared" si="5"/>
        <v>91.666666666666657</v>
      </c>
    </row>
    <row r="76" spans="1:13">
      <c r="A76" s="143" t="s">
        <v>314</v>
      </c>
      <c r="B76" s="66">
        <v>100</v>
      </c>
      <c r="C76" s="66">
        <v>100</v>
      </c>
      <c r="D76" s="66">
        <v>100</v>
      </c>
      <c r="E76" s="66">
        <v>100</v>
      </c>
      <c r="F76" s="67">
        <f t="shared" si="4"/>
        <v>100</v>
      </c>
      <c r="G76" s="44">
        <f>VLOOKUP(A:A,'[3]21级男生'!$A:$G,2,FALSE)</f>
        <v>50</v>
      </c>
      <c r="H76" s="44">
        <f>VLOOKUP(A:A,'[3]21级男生'!$A:$G,3,FALSE)</f>
        <v>100</v>
      </c>
      <c r="I76" s="44">
        <f>VLOOKUP(A:A,'[3]21级男生'!$A:$G,4,FALSE)</f>
        <v>100</v>
      </c>
      <c r="J76" s="44">
        <f>100-VLOOKUP(A:A,'[3]21级男生'!$A:$G,5,FALSE)</f>
        <v>100</v>
      </c>
      <c r="K76" s="44">
        <f>100-VLOOKUP(A:A,'[3]21级男生'!$A:$G,6,FALSE)</f>
        <v>100</v>
      </c>
      <c r="L76" s="37">
        <f>VLOOKUP(A:A,'[3]21级男生'!$A:$G,7,FALSE)</f>
        <v>83.333333333333329</v>
      </c>
      <c r="M76" s="37">
        <f t="shared" si="5"/>
        <v>91.666666666666657</v>
      </c>
    </row>
    <row r="77" spans="1:13">
      <c r="A77" s="143" t="s">
        <v>313</v>
      </c>
      <c r="B77" s="66">
        <v>100</v>
      </c>
      <c r="C77" s="66">
        <v>100</v>
      </c>
      <c r="D77" s="66">
        <v>100</v>
      </c>
      <c r="E77" s="66">
        <v>100</v>
      </c>
      <c r="F77" s="67">
        <f t="shared" si="4"/>
        <v>100</v>
      </c>
      <c r="G77" s="44">
        <f>VLOOKUP(A:A,'[3]21级男生'!$A:$G,2,FALSE)</f>
        <v>50</v>
      </c>
      <c r="H77" s="44">
        <f>VLOOKUP(A:A,'[3]21级男生'!$A:$G,3,FALSE)</f>
        <v>100</v>
      </c>
      <c r="I77" s="44">
        <f>VLOOKUP(A:A,'[3]21级男生'!$A:$G,4,FALSE)</f>
        <v>100</v>
      </c>
      <c r="J77" s="44">
        <f>100-VLOOKUP(A:A,'[3]21级男生'!$A:$G,5,FALSE)</f>
        <v>100</v>
      </c>
      <c r="K77" s="44">
        <f>100-VLOOKUP(A:A,'[3]21级男生'!$A:$G,6,FALSE)</f>
        <v>100</v>
      </c>
      <c r="L77" s="37">
        <f>VLOOKUP(A:A,'[3]21级男生'!$A:$G,7,FALSE)</f>
        <v>83.333333333333329</v>
      </c>
      <c r="M77" s="37">
        <f t="shared" si="5"/>
        <v>91.666666666666657</v>
      </c>
    </row>
    <row r="78" spans="1:13">
      <c r="A78" s="143" t="s">
        <v>312</v>
      </c>
      <c r="B78" s="66">
        <v>100</v>
      </c>
      <c r="C78" s="66">
        <v>100</v>
      </c>
      <c r="D78" s="66">
        <v>100</v>
      </c>
      <c r="E78" s="66">
        <v>100</v>
      </c>
      <c r="F78" s="67">
        <f t="shared" si="4"/>
        <v>100</v>
      </c>
      <c r="G78" s="44">
        <f>VLOOKUP(A:A,'[3]21级男生'!$A:$G,2,FALSE)</f>
        <v>50</v>
      </c>
      <c r="H78" s="44">
        <f>VLOOKUP(A:A,'[3]21级男生'!$A:$G,3,FALSE)</f>
        <v>100</v>
      </c>
      <c r="I78" s="44">
        <f>VLOOKUP(A:A,'[3]21级男生'!$A:$G,4,FALSE)</f>
        <v>100</v>
      </c>
      <c r="J78" s="44">
        <f>100-VLOOKUP(A:A,'[3]21级男生'!$A:$G,5,FALSE)</f>
        <v>100</v>
      </c>
      <c r="K78" s="44">
        <f>100-VLOOKUP(A:A,'[3]21级男生'!$A:$G,6,FALSE)</f>
        <v>100</v>
      </c>
      <c r="L78" s="37">
        <f>VLOOKUP(A:A,'[3]21级男生'!$A:$G,7,FALSE)</f>
        <v>83.333333333333329</v>
      </c>
      <c r="M78" s="37">
        <f t="shared" si="5"/>
        <v>91.666666666666657</v>
      </c>
    </row>
    <row r="79" spans="1:13">
      <c r="A79" s="144" t="s">
        <v>311</v>
      </c>
      <c r="B79" s="66">
        <v>100</v>
      </c>
      <c r="C79" s="66">
        <v>100</v>
      </c>
      <c r="D79" s="66">
        <v>100</v>
      </c>
      <c r="E79" s="66">
        <v>100</v>
      </c>
      <c r="F79" s="67">
        <f t="shared" si="4"/>
        <v>100</v>
      </c>
      <c r="G79" s="44">
        <f>VLOOKUP(A:A,'[3]21级男生'!$A:$G,2,FALSE)</f>
        <v>50</v>
      </c>
      <c r="H79" s="44">
        <f>VLOOKUP(A:A,'[3]21级男生'!$A:$G,3,FALSE)</f>
        <v>100</v>
      </c>
      <c r="I79" s="44">
        <f>VLOOKUP(A:A,'[3]21级男生'!$A:$G,4,FALSE)</f>
        <v>100</v>
      </c>
      <c r="J79" s="44">
        <f>100-VLOOKUP(A:A,'[3]21级男生'!$A:$G,5,FALSE)</f>
        <v>100</v>
      </c>
      <c r="K79" s="44">
        <f>100-VLOOKUP(A:A,'[3]21级男生'!$A:$G,6,FALSE)</f>
        <v>100</v>
      </c>
      <c r="L79" s="37">
        <f>VLOOKUP(A:A,'[3]21级男生'!$A:$G,7,FALSE)</f>
        <v>83.333333333333329</v>
      </c>
      <c r="M79" s="37">
        <f t="shared" si="5"/>
        <v>91.666666666666657</v>
      </c>
    </row>
    <row r="80" spans="1:13">
      <c r="A80" s="143" t="s">
        <v>310</v>
      </c>
      <c r="B80" s="66">
        <v>100</v>
      </c>
      <c r="C80" s="66">
        <v>100</v>
      </c>
      <c r="D80" s="66">
        <v>100</v>
      </c>
      <c r="E80" s="66">
        <v>100</v>
      </c>
      <c r="F80" s="67">
        <f t="shared" si="4"/>
        <v>100</v>
      </c>
      <c r="G80" s="44">
        <f>VLOOKUP(A:A,'[3]21级男生'!$A:$G,2,FALSE)</f>
        <v>100</v>
      </c>
      <c r="H80" s="44">
        <f>VLOOKUP(A:A,'[3]21级男生'!$A:$G,3,FALSE)</f>
        <v>50</v>
      </c>
      <c r="I80" s="44">
        <f>VLOOKUP(A:A,'[3]21级男生'!$A:$G,4,FALSE)</f>
        <v>100</v>
      </c>
      <c r="J80" s="44">
        <f>100-VLOOKUP(A:A,'[3]21级男生'!$A:$G,5,FALSE)</f>
        <v>100</v>
      </c>
      <c r="K80" s="44">
        <f>100-VLOOKUP(A:A,'[3]21级男生'!$A:$G,6,FALSE)</f>
        <v>100</v>
      </c>
      <c r="L80" s="37">
        <f>VLOOKUP(A:A,'[3]21级男生'!$A:$G,7,FALSE)</f>
        <v>83.333333333333329</v>
      </c>
      <c r="M80" s="37">
        <f t="shared" si="5"/>
        <v>91.666666666666657</v>
      </c>
    </row>
    <row r="81" spans="1:13">
      <c r="A81" s="143" t="s">
        <v>309</v>
      </c>
      <c r="B81" s="66">
        <v>100</v>
      </c>
      <c r="C81" s="66">
        <v>100</v>
      </c>
      <c r="D81" s="66">
        <v>100</v>
      </c>
      <c r="E81" s="66">
        <v>100</v>
      </c>
      <c r="F81" s="67">
        <f t="shared" si="4"/>
        <v>100</v>
      </c>
      <c r="G81" s="44">
        <f>VLOOKUP(A:A,'[3]21级男生'!$A:$G,2,FALSE)</f>
        <v>50</v>
      </c>
      <c r="H81" s="44">
        <f>VLOOKUP(A:A,'[3]21级男生'!$A:$G,3,FALSE)</f>
        <v>100</v>
      </c>
      <c r="I81" s="44">
        <f>VLOOKUP(A:A,'[3]21级男生'!$A:$G,4,FALSE)</f>
        <v>100</v>
      </c>
      <c r="J81" s="44">
        <f>100-VLOOKUP(A:A,'[3]21级男生'!$A:$G,5,FALSE)</f>
        <v>100</v>
      </c>
      <c r="K81" s="44">
        <f>100-VLOOKUP(A:A,'[3]21级男生'!$A:$G,6,FALSE)</f>
        <v>100</v>
      </c>
      <c r="L81" s="37">
        <f>VLOOKUP(A:A,'[3]21级男生'!$A:$G,7,FALSE)</f>
        <v>83.333333333333329</v>
      </c>
      <c r="M81" s="37">
        <f t="shared" si="5"/>
        <v>91.666666666666657</v>
      </c>
    </row>
    <row r="82" spans="1:13">
      <c r="A82" s="145" t="s">
        <v>308</v>
      </c>
      <c r="B82" s="66">
        <v>90</v>
      </c>
      <c r="C82" s="66">
        <v>100</v>
      </c>
      <c r="D82" s="66">
        <v>100</v>
      </c>
      <c r="E82" s="68">
        <v>100</v>
      </c>
      <c r="F82" s="67">
        <f t="shared" si="4"/>
        <v>96.5</v>
      </c>
      <c r="G82" s="44">
        <f>VLOOKUP(A:A,'[3]21级男生'!$A:$G,2,FALSE)</f>
        <v>100</v>
      </c>
      <c r="H82" s="44">
        <f>VLOOKUP(A:A,'[3]21级男生'!$A:$G,3,FALSE)</f>
        <v>60</v>
      </c>
      <c r="I82" s="44">
        <f>VLOOKUP(A:A,'[3]21级男生'!$A:$G,4,FALSE)</f>
        <v>100</v>
      </c>
      <c r="J82" s="44">
        <f>100-VLOOKUP(A:A,'[3]21级男生'!$A:$G,5,FALSE)</f>
        <v>100</v>
      </c>
      <c r="K82" s="44">
        <f>100-VLOOKUP(A:A,'[3]21级男生'!$A:$G,6,FALSE)</f>
        <v>100</v>
      </c>
      <c r="L82" s="37">
        <f>VLOOKUP(A:A,'[3]21级男生'!$A:$G,7,FALSE)</f>
        <v>86.666666666666671</v>
      </c>
      <c r="M82" s="37">
        <f t="shared" si="5"/>
        <v>91.583333333333343</v>
      </c>
    </row>
    <row r="83" spans="1:13">
      <c r="A83" s="143" t="s">
        <v>307</v>
      </c>
      <c r="B83" s="66">
        <v>100</v>
      </c>
      <c r="C83" s="66">
        <v>100</v>
      </c>
      <c r="D83" s="66">
        <v>100</v>
      </c>
      <c r="E83" s="66">
        <v>95</v>
      </c>
      <c r="F83" s="67">
        <f t="shared" si="4"/>
        <v>99.5</v>
      </c>
      <c r="G83" s="44">
        <f>VLOOKUP(A:A,'[3]21级男生'!$A:$G,2,FALSE)</f>
        <v>50</v>
      </c>
      <c r="H83" s="44">
        <f>VLOOKUP(A:A,'[3]21级男生'!$A:$G,3,FALSE)</f>
        <v>100</v>
      </c>
      <c r="I83" s="44">
        <f>VLOOKUP(A:A,'[3]21级男生'!$A:$G,4,FALSE)</f>
        <v>100</v>
      </c>
      <c r="J83" s="44">
        <f>100-VLOOKUP(A:A,'[3]21级男生'!$A:$G,5,FALSE)</f>
        <v>100</v>
      </c>
      <c r="K83" s="44">
        <f>100-VLOOKUP(A:A,'[3]21级男生'!$A:$G,6,FALSE)</f>
        <v>100</v>
      </c>
      <c r="L83" s="37">
        <f>VLOOKUP(A:A,'[3]21级男生'!$A:$G,7,FALSE)</f>
        <v>83.333333333333329</v>
      </c>
      <c r="M83" s="37">
        <f t="shared" si="5"/>
        <v>91.416666666666657</v>
      </c>
    </row>
    <row r="84" spans="1:13">
      <c r="A84" s="144" t="s">
        <v>306</v>
      </c>
      <c r="B84" s="66">
        <v>100</v>
      </c>
      <c r="C84" s="66">
        <v>50</v>
      </c>
      <c r="D84" s="66">
        <v>100</v>
      </c>
      <c r="E84" s="66">
        <v>100</v>
      </c>
      <c r="F84" s="67">
        <f t="shared" si="4"/>
        <v>82.5</v>
      </c>
      <c r="G84" s="44">
        <f>VLOOKUP(A:A,'[3]21级男生'!$A:$G,2,FALSE)</f>
        <v>100</v>
      </c>
      <c r="H84" s="44">
        <f>VLOOKUP(A:A,'[3]21级男生'!$A:$G,3,FALSE)</f>
        <v>100</v>
      </c>
      <c r="I84" s="44">
        <f>VLOOKUP(A:A,'[3]21级男生'!$A:$G,4,FALSE)</f>
        <v>100</v>
      </c>
      <c r="J84" s="44">
        <f>100-VLOOKUP(A:A,'[3]21级男生'!$A:$G,5,FALSE)</f>
        <v>100</v>
      </c>
      <c r="K84" s="44">
        <f>100-VLOOKUP(A:A,'[3]21级男生'!$A:$G,6,FALSE)</f>
        <v>98</v>
      </c>
      <c r="L84" s="37">
        <f>VLOOKUP(A:A,'[3]21级男生'!$A:$G,7,FALSE)</f>
        <v>98</v>
      </c>
      <c r="M84" s="37">
        <f t="shared" si="5"/>
        <v>90.25</v>
      </c>
    </row>
    <row r="85" spans="1:13">
      <c r="A85" s="143" t="s">
        <v>305</v>
      </c>
      <c r="B85" s="66">
        <v>100</v>
      </c>
      <c r="C85" s="66">
        <v>90</v>
      </c>
      <c r="D85" s="66">
        <v>100</v>
      </c>
      <c r="E85" s="66">
        <v>100</v>
      </c>
      <c r="F85" s="67">
        <f t="shared" si="4"/>
        <v>96.5</v>
      </c>
      <c r="G85" s="44">
        <f>VLOOKUP(A:A,'[3]21级男生'!$A:$G,2,FALSE)</f>
        <v>50</v>
      </c>
      <c r="H85" s="44">
        <f>VLOOKUP(A:A,'[3]21级男生'!$A:$G,3,FALSE)</f>
        <v>100</v>
      </c>
      <c r="I85" s="44">
        <f>VLOOKUP(A:A,'[3]21级男生'!$A:$G,4,FALSE)</f>
        <v>100</v>
      </c>
      <c r="J85" s="44">
        <f>100-VLOOKUP(A:A,'[3]21级男生'!$A:$G,5,FALSE)</f>
        <v>100</v>
      </c>
      <c r="K85" s="44">
        <f>100-VLOOKUP(A:A,'[3]21级男生'!$A:$G,6,FALSE)</f>
        <v>100</v>
      </c>
      <c r="L85" s="37">
        <f>VLOOKUP(A:A,'[3]21级男生'!$A:$G,7,FALSE)</f>
        <v>83.333333333333329</v>
      </c>
      <c r="M85" s="37">
        <f t="shared" si="5"/>
        <v>89.916666666666657</v>
      </c>
    </row>
    <row r="86" spans="1:13">
      <c r="A86" s="143" t="s">
        <v>304</v>
      </c>
      <c r="B86" s="66">
        <v>100</v>
      </c>
      <c r="C86" s="66">
        <v>90</v>
      </c>
      <c r="D86" s="66">
        <v>100</v>
      </c>
      <c r="E86" s="66">
        <v>95</v>
      </c>
      <c r="F86" s="67">
        <f t="shared" si="4"/>
        <v>96</v>
      </c>
      <c r="G86" s="44">
        <f>VLOOKUP(A:A,'[3]21级男生'!$A:$G,2,FALSE)</f>
        <v>50</v>
      </c>
      <c r="H86" s="44">
        <f>VLOOKUP(A:A,'[3]21级男生'!$A:$G,3,FALSE)</f>
        <v>100</v>
      </c>
      <c r="I86" s="44">
        <f>VLOOKUP(A:A,'[3]21级男生'!$A:$G,4,FALSE)</f>
        <v>100</v>
      </c>
      <c r="J86" s="44">
        <f>100-VLOOKUP(A:A,'[3]21级男生'!$A:$G,5,FALSE)</f>
        <v>100</v>
      </c>
      <c r="K86" s="44">
        <f>100-VLOOKUP(A:A,'[3]21级男生'!$A:$G,6,FALSE)</f>
        <v>100</v>
      </c>
      <c r="L86" s="37">
        <f>VLOOKUP(A:A,'[3]21级男生'!$A:$G,7,FALSE)</f>
        <v>83.333333333333329</v>
      </c>
      <c r="M86" s="37">
        <f t="shared" si="5"/>
        <v>89.666666666666657</v>
      </c>
    </row>
    <row r="87" spans="1:13">
      <c r="A87" s="144" t="s">
        <v>303</v>
      </c>
      <c r="B87" s="66">
        <v>100</v>
      </c>
      <c r="C87" s="66">
        <v>50</v>
      </c>
      <c r="D87" s="66">
        <v>100</v>
      </c>
      <c r="E87" s="66">
        <v>95</v>
      </c>
      <c r="F87" s="67">
        <f t="shared" si="4"/>
        <v>82</v>
      </c>
      <c r="G87" s="44">
        <f>VLOOKUP(A:A,'[3]21级男生'!$A:$G,2,FALSE)</f>
        <v>100</v>
      </c>
      <c r="H87" s="44">
        <f>VLOOKUP(A:A,'[3]21级男生'!$A:$G,3,FALSE)</f>
        <v>90</v>
      </c>
      <c r="I87" s="44">
        <f>VLOOKUP(A:A,'[3]21级男生'!$A:$G,4,FALSE)</f>
        <v>100</v>
      </c>
      <c r="J87" s="44">
        <f>100-VLOOKUP(A:A,'[3]21级男生'!$A:$G,5,FALSE)</f>
        <v>100</v>
      </c>
      <c r="K87" s="44">
        <f>100-VLOOKUP(A:A,'[3]21级男生'!$A:$G,6,FALSE)</f>
        <v>100</v>
      </c>
      <c r="L87" s="37">
        <f>VLOOKUP(A:A,'[3]21级男生'!$A:$G,7,FALSE)</f>
        <v>96.666666666666671</v>
      </c>
      <c r="M87" s="37">
        <f t="shared" si="5"/>
        <v>89.333333333333343</v>
      </c>
    </row>
    <row r="88" spans="1:13">
      <c r="A88" s="144" t="s">
        <v>302</v>
      </c>
      <c r="B88" s="66">
        <v>100</v>
      </c>
      <c r="C88" s="66">
        <v>90</v>
      </c>
      <c r="D88" s="66">
        <v>100</v>
      </c>
      <c r="E88" s="66">
        <v>100</v>
      </c>
      <c r="F88" s="67">
        <f t="shared" si="4"/>
        <v>96.5</v>
      </c>
      <c r="G88" s="44">
        <f>VLOOKUP(A:A,'[3]21级男生'!$A:$G,2,FALSE)</f>
        <v>100</v>
      </c>
      <c r="H88" s="44">
        <f>VLOOKUP(A:A,'[3]21级男生'!$A:$G,3,FALSE)</f>
        <v>50</v>
      </c>
      <c r="I88" s="44">
        <f>VLOOKUP(A:A,'[3]21级男生'!$A:$G,4,FALSE)</f>
        <v>90</v>
      </c>
      <c r="J88" s="44">
        <f>100-VLOOKUP(A:A,'[3]21级男生'!$A:$G,5,FALSE)</f>
        <v>99</v>
      </c>
      <c r="K88" s="44">
        <f>100-VLOOKUP(A:A,'[3]21级男生'!$A:$G,6,FALSE)</f>
        <v>100</v>
      </c>
      <c r="L88" s="37">
        <f>VLOOKUP(A:A,'[3]21级男生'!$A:$G,7,FALSE)</f>
        <v>79</v>
      </c>
      <c r="M88" s="37">
        <f t="shared" si="5"/>
        <v>87.75</v>
      </c>
    </row>
    <row r="89" spans="1:13">
      <c r="A89" s="144" t="s">
        <v>301</v>
      </c>
      <c r="B89" s="66">
        <v>100</v>
      </c>
      <c r="C89" s="66">
        <v>80</v>
      </c>
      <c r="D89" s="66">
        <v>90</v>
      </c>
      <c r="E89" s="66">
        <v>100</v>
      </c>
      <c r="F89" s="67">
        <f t="shared" si="4"/>
        <v>92</v>
      </c>
      <c r="G89" s="44">
        <f>VLOOKUP(A:A,'[3]21级男生'!$A:$G,2,FALSE)</f>
        <v>100</v>
      </c>
      <c r="H89" s="44">
        <f>VLOOKUP(A:A,'[3]21级男生'!$A:$G,3,FALSE)</f>
        <v>50</v>
      </c>
      <c r="I89" s="44">
        <f>VLOOKUP(A:A,'[3]21级男生'!$A:$G,4,FALSE)</f>
        <v>100</v>
      </c>
      <c r="J89" s="44">
        <f>100-VLOOKUP(A:A,'[3]21级男生'!$A:$G,5,FALSE)</f>
        <v>100</v>
      </c>
      <c r="K89" s="44">
        <f>100-VLOOKUP(A:A,'[3]21级男生'!$A:$G,6,FALSE)</f>
        <v>100</v>
      </c>
      <c r="L89" s="37">
        <f>VLOOKUP(A:A,'[3]21级男生'!$A:$G,7,FALSE)</f>
        <v>83.333333333333329</v>
      </c>
      <c r="M89" s="37">
        <f t="shared" si="5"/>
        <v>87.666666666666657</v>
      </c>
    </row>
    <row r="90" spans="1:13">
      <c r="A90" s="143" t="s">
        <v>300</v>
      </c>
      <c r="B90" s="66">
        <v>100</v>
      </c>
      <c r="C90" s="66">
        <v>80</v>
      </c>
      <c r="D90" s="66">
        <v>80</v>
      </c>
      <c r="E90" s="66">
        <v>100</v>
      </c>
      <c r="F90" s="67">
        <f t="shared" si="4"/>
        <v>91</v>
      </c>
      <c r="G90" s="44">
        <f>VLOOKUP(A:A,'[3]21级男生'!$A:$G,2,FALSE)</f>
        <v>50</v>
      </c>
      <c r="H90" s="44">
        <f>VLOOKUP(A:A,'[3]21级男生'!$A:$G,3,FALSE)</f>
        <v>100</v>
      </c>
      <c r="I90" s="44">
        <f>VLOOKUP(A:A,'[3]21级男生'!$A:$G,4,FALSE)</f>
        <v>100</v>
      </c>
      <c r="J90" s="44">
        <f>100-VLOOKUP(A:A,'[3]21级男生'!$A:$G,5,FALSE)</f>
        <v>100</v>
      </c>
      <c r="K90" s="44">
        <f>100-VLOOKUP(A:A,'[3]21级男生'!$A:$G,6,FALSE)</f>
        <v>100</v>
      </c>
      <c r="L90" s="37">
        <f>VLOOKUP(A:A,'[3]21级男生'!$A:$G,7,FALSE)</f>
        <v>83.333333333333329</v>
      </c>
      <c r="M90" s="37">
        <f t="shared" si="5"/>
        <v>87.166666666666657</v>
      </c>
    </row>
    <row r="91" spans="1:13">
      <c r="A91" s="143" t="s">
        <v>299</v>
      </c>
      <c r="B91" s="66">
        <v>90</v>
      </c>
      <c r="C91" s="66">
        <v>80</v>
      </c>
      <c r="D91" s="66">
        <v>100</v>
      </c>
      <c r="E91" s="66">
        <v>100</v>
      </c>
      <c r="F91" s="67">
        <f t="shared" si="4"/>
        <v>89.5</v>
      </c>
      <c r="G91" s="44">
        <f>VLOOKUP(A:A,'[3]21级男生'!$A:$G,2,FALSE)</f>
        <v>50</v>
      </c>
      <c r="H91" s="44">
        <f>VLOOKUP(A:A,'[3]21级男生'!$A:$G,3,FALSE)</f>
        <v>100</v>
      </c>
      <c r="I91" s="44">
        <f>VLOOKUP(A:A,'[3]21级男生'!$A:$G,4,FALSE)</f>
        <v>100</v>
      </c>
      <c r="J91" s="44">
        <f>100-VLOOKUP(A:A,'[3]21级男生'!$A:$G,5,FALSE)</f>
        <v>100</v>
      </c>
      <c r="K91" s="44">
        <f>100-VLOOKUP(A:A,'[3]21级男生'!$A:$G,6,FALSE)</f>
        <v>100</v>
      </c>
      <c r="L91" s="37">
        <f>VLOOKUP(A:A,'[3]21级男生'!$A:$G,7,FALSE)</f>
        <v>83.333333333333329</v>
      </c>
      <c r="M91" s="37">
        <f t="shared" si="5"/>
        <v>86.416666666666657</v>
      </c>
    </row>
    <row r="92" spans="1:13">
      <c r="A92" s="143" t="s">
        <v>298</v>
      </c>
      <c r="B92" s="66">
        <v>100</v>
      </c>
      <c r="C92" s="66">
        <v>80</v>
      </c>
      <c r="D92" s="66">
        <v>90</v>
      </c>
      <c r="E92" s="66">
        <v>100</v>
      </c>
      <c r="F92" s="67">
        <f t="shared" si="4"/>
        <v>92</v>
      </c>
      <c r="G92" s="44">
        <f>VLOOKUP(A:A,'[3]21级男生'!$A:$G,2,FALSE)</f>
        <v>100</v>
      </c>
      <c r="H92" s="44">
        <f>VLOOKUP(A:A,'[3]21级男生'!$A:$G,3,FALSE)</f>
        <v>50</v>
      </c>
      <c r="I92" s="44">
        <f>VLOOKUP(A:A,'[3]21级男生'!$A:$G,4,FALSE)</f>
        <v>90</v>
      </c>
      <c r="J92" s="44">
        <f>100-VLOOKUP(A:A,'[3]21级男生'!$A:$G,5,FALSE)</f>
        <v>100</v>
      </c>
      <c r="K92" s="44">
        <f>100-VLOOKUP(A:A,'[3]21级男生'!$A:$G,6,FALSE)</f>
        <v>100</v>
      </c>
      <c r="L92" s="37">
        <f>VLOOKUP(A:A,'[3]21级男生'!$A:$G,7,FALSE)</f>
        <v>80</v>
      </c>
      <c r="M92" s="37">
        <f t="shared" si="5"/>
        <v>86</v>
      </c>
    </row>
    <row r="93" spans="1:13">
      <c r="A93" s="143" t="s">
        <v>297</v>
      </c>
      <c r="B93" s="66">
        <v>90</v>
      </c>
      <c r="C93" s="66">
        <v>80</v>
      </c>
      <c r="D93" s="66">
        <v>100</v>
      </c>
      <c r="E93" s="66">
        <v>90</v>
      </c>
      <c r="F93" s="67">
        <f t="shared" si="4"/>
        <v>88.5</v>
      </c>
      <c r="G93" s="44">
        <f>VLOOKUP(A:A,'[3]21级男生'!$A:$G,2,FALSE)</f>
        <v>50</v>
      </c>
      <c r="H93" s="44">
        <f>VLOOKUP(A:A,'[3]21级男生'!$A:$G,3,FALSE)</f>
        <v>100</v>
      </c>
      <c r="I93" s="44">
        <f>VLOOKUP(A:A,'[3]21级男生'!$A:$G,4,FALSE)</f>
        <v>100</v>
      </c>
      <c r="J93" s="44">
        <f>100-VLOOKUP(A:A,'[3]21级男生'!$A:$G,5,FALSE)</f>
        <v>99</v>
      </c>
      <c r="K93" s="44">
        <f>100-VLOOKUP(A:A,'[3]21级男生'!$A:$G,6,FALSE)</f>
        <v>100</v>
      </c>
      <c r="L93" s="37">
        <f>VLOOKUP(A:A,'[3]21级男生'!$A:$G,7,FALSE)</f>
        <v>82.333333333333329</v>
      </c>
      <c r="M93" s="37">
        <f t="shared" si="5"/>
        <v>85.416666666666657</v>
      </c>
    </row>
    <row r="94" spans="1:13">
      <c r="A94" s="143" t="s">
        <v>296</v>
      </c>
      <c r="B94" s="66">
        <v>90</v>
      </c>
      <c r="C94" s="66">
        <v>90</v>
      </c>
      <c r="D94" s="66">
        <v>80</v>
      </c>
      <c r="E94" s="66">
        <v>95</v>
      </c>
      <c r="F94" s="67">
        <f t="shared" si="4"/>
        <v>90.5</v>
      </c>
      <c r="G94" s="44">
        <f>VLOOKUP(A:A,'[3]21级男生'!$A:$G,2,FALSE)</f>
        <v>50</v>
      </c>
      <c r="H94" s="44">
        <f>VLOOKUP(A:A,'[3]21级男生'!$A:$G,3,FALSE)</f>
        <v>90</v>
      </c>
      <c r="I94" s="44">
        <f>VLOOKUP(A:A,'[3]21级男生'!$A:$G,4,FALSE)</f>
        <v>100</v>
      </c>
      <c r="J94" s="44">
        <f>100-VLOOKUP(A:A,'[3]21级男生'!$A:$G,5,FALSE)</f>
        <v>100</v>
      </c>
      <c r="K94" s="44">
        <f>100-VLOOKUP(A:A,'[3]21级男生'!$A:$G,6,FALSE)</f>
        <v>100</v>
      </c>
      <c r="L94" s="37">
        <f>VLOOKUP(A:A,'[3]21级男生'!$A:$G,7,FALSE)</f>
        <v>80</v>
      </c>
      <c r="M94" s="37">
        <f t="shared" si="5"/>
        <v>85.25</v>
      </c>
    </row>
    <row r="95" spans="1:13">
      <c r="A95" s="144" t="s">
        <v>295</v>
      </c>
      <c r="B95" s="66">
        <v>90</v>
      </c>
      <c r="C95" s="66">
        <v>80</v>
      </c>
      <c r="D95" s="66">
        <v>90</v>
      </c>
      <c r="E95" s="66">
        <v>95</v>
      </c>
      <c r="F95" s="67">
        <f t="shared" si="4"/>
        <v>88</v>
      </c>
      <c r="G95" s="44">
        <f>VLOOKUP(A:A,'[3]21级男生'!$A:$G,2,FALSE)</f>
        <v>50</v>
      </c>
      <c r="H95" s="44">
        <f>VLOOKUP(A:A,'[3]21级男生'!$A:$G,3,FALSE)</f>
        <v>100</v>
      </c>
      <c r="I95" s="44">
        <f>VLOOKUP(A:A,'[3]21级男生'!$A:$G,4,FALSE)</f>
        <v>90</v>
      </c>
      <c r="J95" s="44">
        <f>100-VLOOKUP(A:A,'[3]21级男生'!$A:$G,5,FALSE)</f>
        <v>100</v>
      </c>
      <c r="K95" s="44">
        <f>100-VLOOKUP(A:A,'[3]21级男生'!$A:$G,6,FALSE)</f>
        <v>100</v>
      </c>
      <c r="L95" s="37">
        <f>VLOOKUP(A:A,'[3]21级男生'!$A:$G,7,FALSE)</f>
        <v>80</v>
      </c>
      <c r="M95" s="37">
        <f t="shared" si="5"/>
        <v>84</v>
      </c>
    </row>
  </sheetData>
  <mergeCells count="2">
    <mergeCell ref="B1:F1"/>
    <mergeCell ref="G1:L1"/>
  </mergeCells>
  <phoneticPr fontId="1" type="noConversion"/>
  <conditionalFormatting sqref="A2:A95">
    <cfRule type="cellIs" dxfId="5" priority="1" operator="between">
      <formula>"T214018"</formula>
      <formula>"T216006"</formula>
    </cfRule>
    <cfRule type="cellIs" dxfId="4" priority="2" operator="between">
      <formula>"T214018"</formula>
      <formula>"T216006"</formula>
    </cfRule>
    <cfRule type="cellIs" dxfId="3" priority="3" operator="between">
      <formula>"T214018"</formula>
      <formula>"T216006"</formula>
    </cfRule>
    <cfRule type="cellIs" dxfId="2" priority="4" operator="between">
      <formula>"T131001"</formula>
      <formula>"T133029"</formula>
    </cfRule>
    <cfRule type="cellIs" dxfId="1" priority="5" operator="between">
      <formula>"T171002"</formula>
      <formula>"T172009"</formula>
    </cfRule>
    <cfRule type="cellIs" dxfId="0" priority="6" operator="between">
      <formula>"T041012"</formula>
      <formula>"T045074"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2021级女生</vt:lpstr>
      <vt:lpstr>2022级女生</vt:lpstr>
      <vt:lpstr>2023级女生</vt:lpstr>
      <vt:lpstr>23级男生</vt:lpstr>
      <vt:lpstr>22级男生</vt:lpstr>
      <vt:lpstr>21级男生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静漪 陈</dc:creator>
  <cp:lastModifiedBy>mengmin bao</cp:lastModifiedBy>
  <dcterms:created xsi:type="dcterms:W3CDTF">2024-06-08T07:18:02Z</dcterms:created>
  <dcterms:modified xsi:type="dcterms:W3CDTF">2024-06-17T01:24:49Z</dcterms:modified>
</cp:coreProperties>
</file>