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GRR\Desktop\10.9学业奖学金终\"/>
    </mc:Choice>
  </mc:AlternateContent>
  <xr:revisionPtr revIDLastSave="0" documentId="13_ncr:1_{A3A3F068-33C3-4AAD-B38C-1BF531E5B109}" xr6:coauthVersionLast="47" xr6:coauthVersionMax="47" xr10:uidLastSave="{00000000-0000-0000-0000-000000000000}"/>
  <bookViews>
    <workbookView xWindow="-108" yWindow="-108" windowWidth="23256" windowHeight="12576" activeTab="7" xr2:uid="{00000000-000D-0000-FFFF-FFFF00000000}"/>
  </bookViews>
  <sheets>
    <sheet name="总表" sheetId="1" r:id="rId1"/>
    <sheet name="安全工程" sheetId="6" r:id="rId2"/>
    <sheet name="安全科学与工程" sheetId="7" r:id="rId3"/>
    <sheet name="交通工程" sheetId="8" r:id="rId4"/>
    <sheet name="交通运输规划与管理" sheetId="10" r:id="rId5"/>
    <sheet name="交通运输工程" sheetId="9" r:id="rId6"/>
    <sheet name="（学）物流工程" sheetId="4" r:id="rId7"/>
    <sheet name="（专）物流工程" sheetId="5" r:id="rId8"/>
  </sheets>
  <definedNames>
    <definedName name="_xlnm._FilterDatabase" localSheetId="0" hidden="1">总表!$A$1:$AC$229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A16" i="6" l="1"/>
  <c r="U16" i="6"/>
  <c r="V16" i="6" s="1"/>
  <c r="AA15" i="6"/>
  <c r="V15" i="6"/>
  <c r="AB15" i="6" s="1"/>
  <c r="AB14" i="6"/>
  <c r="V14" i="6"/>
  <c r="AB13" i="6"/>
  <c r="V13" i="6"/>
  <c r="AA12" i="6"/>
  <c r="U12" i="6"/>
  <c r="V12" i="6" s="1"/>
  <c r="AB12" i="6" s="1"/>
  <c r="AB11" i="6"/>
  <c r="AA11" i="6"/>
  <c r="V11" i="6"/>
  <c r="U11" i="6"/>
  <c r="AA10" i="6"/>
  <c r="U10" i="6"/>
  <c r="V10" i="6" s="1"/>
  <c r="AB10" i="6" s="1"/>
  <c r="AA9" i="6"/>
  <c r="U9" i="6"/>
  <c r="V9" i="6" s="1"/>
  <c r="AB9" i="6" s="1"/>
  <c r="AB8" i="6"/>
  <c r="AA8" i="6"/>
  <c r="V8" i="6"/>
  <c r="AA7" i="6"/>
  <c r="U7" i="6"/>
  <c r="V7" i="6" s="1"/>
  <c r="AA6" i="6"/>
  <c r="AB6" i="6" s="1"/>
  <c r="U6" i="6"/>
  <c r="V6" i="6" s="1"/>
  <c r="AA5" i="6"/>
  <c r="U5" i="6"/>
  <c r="V5" i="6" s="1"/>
  <c r="V4" i="6"/>
  <c r="AB4" i="6" s="1"/>
  <c r="AA3" i="6"/>
  <c r="U3" i="6"/>
  <c r="V3" i="6" s="1"/>
  <c r="AB113" i="9"/>
  <c r="AA112" i="9"/>
  <c r="V112" i="9"/>
  <c r="AB112" i="9" s="1"/>
  <c r="U112" i="9"/>
  <c r="V111" i="9"/>
  <c r="AB111" i="9" s="1"/>
  <c r="AB110" i="9"/>
  <c r="V110" i="9"/>
  <c r="V109" i="9"/>
  <c r="AB109" i="9" s="1"/>
  <c r="AB108" i="9"/>
  <c r="AA108" i="9"/>
  <c r="U108" i="9"/>
  <c r="V107" i="9"/>
  <c r="AB107" i="9" s="1"/>
  <c r="U106" i="9"/>
  <c r="U105" i="9"/>
  <c r="V105" i="9" s="1"/>
  <c r="AB105" i="9" s="1"/>
  <c r="AA104" i="9"/>
  <c r="U104" i="9"/>
  <c r="V104" i="9" s="1"/>
  <c r="AB104" i="9" s="1"/>
  <c r="V103" i="9"/>
  <c r="AB103" i="9" s="1"/>
  <c r="AA102" i="9"/>
  <c r="AB102" i="9" s="1"/>
  <c r="AA101" i="9"/>
  <c r="AB101" i="9" s="1"/>
  <c r="V101" i="9"/>
  <c r="AB100" i="9"/>
  <c r="AA100" i="9"/>
  <c r="U100" i="9"/>
  <c r="AA99" i="9"/>
  <c r="AB99" i="9" s="1"/>
  <c r="U99" i="9"/>
  <c r="V99" i="9" s="1"/>
  <c r="AA98" i="9"/>
  <c r="AB98" i="9" s="1"/>
  <c r="U98" i="9"/>
  <c r="V98" i="9" s="1"/>
  <c r="AB97" i="9"/>
  <c r="AB96" i="9"/>
  <c r="AA96" i="9"/>
  <c r="V96" i="9"/>
  <c r="U96" i="9"/>
  <c r="AB95" i="9"/>
  <c r="AA95" i="9"/>
  <c r="V95" i="9"/>
  <c r="U95" i="9"/>
  <c r="AB94" i="9"/>
  <c r="AA94" i="9"/>
  <c r="V94" i="9"/>
  <c r="U94" i="9"/>
  <c r="AB93" i="9"/>
  <c r="V93" i="9"/>
  <c r="AA92" i="9"/>
  <c r="U92" i="9"/>
  <c r="AB91" i="9"/>
  <c r="AA91" i="9"/>
  <c r="U91" i="9"/>
  <c r="V91" i="9" s="1"/>
  <c r="U90" i="9"/>
  <c r="V90" i="9" s="1"/>
  <c r="AB90" i="9" s="1"/>
  <c r="AA89" i="9"/>
  <c r="U89" i="9"/>
  <c r="V89" i="9" s="1"/>
  <c r="AB89" i="9" s="1"/>
  <c r="AA88" i="9"/>
  <c r="U88" i="9"/>
  <c r="V88" i="9" s="1"/>
  <c r="V87" i="9"/>
  <c r="AB87" i="9" s="1"/>
  <c r="V86" i="9"/>
  <c r="AB86" i="9" s="1"/>
  <c r="U86" i="9"/>
  <c r="AB85" i="9"/>
  <c r="AA85" i="9"/>
  <c r="V85" i="9"/>
  <c r="U85" i="9"/>
  <c r="AB84" i="9"/>
  <c r="AA84" i="9"/>
  <c r="V84" i="9"/>
  <c r="U84" i="9"/>
  <c r="U83" i="9"/>
  <c r="V83" i="9" s="1"/>
  <c r="AB83" i="9" s="1"/>
  <c r="V82" i="9"/>
  <c r="AB82" i="9" s="1"/>
  <c r="AB81" i="9"/>
  <c r="U81" i="9"/>
  <c r="AA80" i="9"/>
  <c r="U80" i="9"/>
  <c r="V80" i="9" s="1"/>
  <c r="AB80" i="9" s="1"/>
  <c r="AA79" i="9"/>
  <c r="U79" i="9"/>
  <c r="V79" i="9" s="1"/>
  <c r="AB79" i="9" s="1"/>
  <c r="AA78" i="9"/>
  <c r="AB78" i="9" s="1"/>
  <c r="U78" i="9"/>
  <c r="V78" i="9" s="1"/>
  <c r="V77" i="9"/>
  <c r="AB77" i="9" s="1"/>
  <c r="U77" i="9"/>
  <c r="AA76" i="9"/>
  <c r="V76" i="9"/>
  <c r="AB76" i="9" s="1"/>
  <c r="U76" i="9"/>
  <c r="AB75" i="9"/>
  <c r="V74" i="9"/>
  <c r="AB74" i="9" s="1"/>
  <c r="U74" i="9"/>
  <c r="U73" i="9"/>
  <c r="V73" i="9" s="1"/>
  <c r="AB73" i="9" s="1"/>
  <c r="V72" i="9"/>
  <c r="AB72" i="9" s="1"/>
  <c r="U72" i="9"/>
  <c r="U71" i="9"/>
  <c r="V71" i="9" s="1"/>
  <c r="AB71" i="9" s="1"/>
  <c r="AA70" i="9"/>
  <c r="U70" i="9"/>
  <c r="V70" i="9" s="1"/>
  <c r="V69" i="9"/>
  <c r="AB69" i="9" s="1"/>
  <c r="U68" i="9"/>
  <c r="AA67" i="9"/>
  <c r="V67" i="9"/>
  <c r="AB67" i="9" s="1"/>
  <c r="U67" i="9"/>
  <c r="AB66" i="9"/>
  <c r="V66" i="9"/>
  <c r="AB65" i="9"/>
  <c r="AA64" i="9"/>
  <c r="U64" i="9"/>
  <c r="V64" i="9" s="1"/>
  <c r="AB64" i="9" s="1"/>
  <c r="V63" i="9"/>
  <c r="AB63" i="9" s="1"/>
  <c r="AA62" i="9"/>
  <c r="U62" i="9"/>
  <c r="V62" i="9" s="1"/>
  <c r="AB62" i="9" s="1"/>
  <c r="AA61" i="9"/>
  <c r="U61" i="9"/>
  <c r="V61" i="9" s="1"/>
  <c r="V60" i="9"/>
  <c r="AB60" i="9" s="1"/>
  <c r="AB59" i="9"/>
  <c r="U58" i="9"/>
  <c r="V58" i="9" s="1"/>
  <c r="AB58" i="9" s="1"/>
  <c r="AA57" i="9"/>
  <c r="U57" i="9"/>
  <c r="V57" i="9" s="1"/>
  <c r="AB57" i="9" s="1"/>
  <c r="AA56" i="9"/>
  <c r="U56" i="9"/>
  <c r="V56" i="9" s="1"/>
  <c r="AB56" i="9" s="1"/>
  <c r="V55" i="9"/>
  <c r="AB55" i="9" s="1"/>
  <c r="AB54" i="9"/>
  <c r="U53" i="9"/>
  <c r="V53" i="9" s="1"/>
  <c r="AB53" i="9" s="1"/>
  <c r="V52" i="9"/>
  <c r="AB52" i="9" s="1"/>
  <c r="AA51" i="9"/>
  <c r="U51" i="9"/>
  <c r="V51" i="9" s="1"/>
  <c r="AA50" i="9"/>
  <c r="U50" i="9"/>
  <c r="V50" i="9" s="1"/>
  <c r="AA49" i="9"/>
  <c r="U49" i="9"/>
  <c r="V49" i="9" s="1"/>
  <c r="AA48" i="9"/>
  <c r="U48" i="9"/>
  <c r="V48" i="9" s="1"/>
  <c r="AB48" i="9" s="1"/>
  <c r="AA47" i="9"/>
  <c r="U47" i="9"/>
  <c r="V47" i="9" s="1"/>
  <c r="V46" i="9"/>
  <c r="AB46" i="9" s="1"/>
  <c r="U46" i="9"/>
  <c r="U45" i="9"/>
  <c r="V45" i="9" s="1"/>
  <c r="AB45" i="9" s="1"/>
  <c r="AA44" i="9"/>
  <c r="U44" i="9"/>
  <c r="V44" i="9" s="1"/>
  <c r="AA43" i="9"/>
  <c r="AB43" i="9" s="1"/>
  <c r="U43" i="9"/>
  <c r="V43" i="9" s="1"/>
  <c r="AA42" i="9"/>
  <c r="U42" i="9"/>
  <c r="V42" i="9" s="1"/>
  <c r="AB42" i="9" s="1"/>
  <c r="V41" i="9"/>
  <c r="AB41" i="9" s="1"/>
  <c r="AA40" i="9"/>
  <c r="U40" i="9"/>
  <c r="V40" i="9" s="1"/>
  <c r="AB40" i="9" s="1"/>
  <c r="V39" i="9"/>
  <c r="AB39" i="9" s="1"/>
  <c r="V38" i="9"/>
  <c r="AB38" i="9" s="1"/>
  <c r="V37" i="9"/>
  <c r="AB37" i="9" s="1"/>
  <c r="V36" i="9"/>
  <c r="AB36" i="9" s="1"/>
  <c r="U36" i="9"/>
  <c r="AB35" i="9"/>
  <c r="V35" i="9"/>
  <c r="AB34" i="9"/>
  <c r="V34" i="9"/>
  <c r="U33" i="9"/>
  <c r="V33" i="9" s="1"/>
  <c r="AB33" i="9" s="1"/>
  <c r="V32" i="9"/>
  <c r="AB32" i="9" s="1"/>
  <c r="AA31" i="9"/>
  <c r="U31" i="9"/>
  <c r="V31" i="9" s="1"/>
  <c r="AB31" i="9" s="1"/>
  <c r="V30" i="9"/>
  <c r="AB30" i="9" s="1"/>
  <c r="V29" i="9"/>
  <c r="AB29" i="9" s="1"/>
  <c r="AA28" i="9"/>
  <c r="U28" i="9"/>
  <c r="V28" i="9" s="1"/>
  <c r="AA27" i="9"/>
  <c r="AB27" i="9" s="1"/>
  <c r="U27" i="9"/>
  <c r="V27" i="9" s="1"/>
  <c r="AA26" i="9"/>
  <c r="U26" i="9"/>
  <c r="V26" i="9" s="1"/>
  <c r="AB26" i="9" s="1"/>
  <c r="AA25" i="9"/>
  <c r="AB25" i="9" s="1"/>
  <c r="U25" i="9"/>
  <c r="V25" i="9" s="1"/>
  <c r="AA24" i="9"/>
  <c r="U24" i="9"/>
  <c r="V24" i="9" s="1"/>
  <c r="AB24" i="9" s="1"/>
  <c r="V23" i="9"/>
  <c r="AB23" i="9" s="1"/>
  <c r="U23" i="9"/>
  <c r="AA22" i="9"/>
  <c r="V22" i="9"/>
  <c r="AB22" i="9" s="1"/>
  <c r="U22" i="9"/>
  <c r="AA21" i="9"/>
  <c r="V21" i="9"/>
  <c r="AB21" i="9" s="1"/>
  <c r="U21" i="9"/>
  <c r="AA20" i="9"/>
  <c r="V20" i="9"/>
  <c r="AB20" i="9" s="1"/>
  <c r="U20" i="9"/>
  <c r="AA19" i="9"/>
  <c r="V19" i="9"/>
  <c r="AB19" i="9" s="1"/>
  <c r="U19" i="9"/>
  <c r="AB18" i="9"/>
  <c r="V18" i="9"/>
  <c r="AB17" i="9"/>
  <c r="V17" i="9"/>
  <c r="AA16" i="9"/>
  <c r="V16" i="9"/>
  <c r="AB16" i="9" s="1"/>
  <c r="U16" i="9"/>
  <c r="AA15" i="9"/>
  <c r="V15" i="9"/>
  <c r="AB15" i="9" s="1"/>
  <c r="U15" i="9"/>
  <c r="U14" i="9"/>
  <c r="V14" i="9" s="1"/>
  <c r="AB14" i="9" s="1"/>
  <c r="V13" i="9"/>
  <c r="AB13" i="9" s="1"/>
  <c r="V12" i="9"/>
  <c r="AB12" i="9" s="1"/>
  <c r="U12" i="9"/>
  <c r="AA11" i="9"/>
  <c r="V11" i="9"/>
  <c r="AB11" i="9" s="1"/>
  <c r="U11" i="9"/>
  <c r="AB10" i="9"/>
  <c r="U10" i="9"/>
  <c r="AB9" i="9"/>
  <c r="AA9" i="9"/>
  <c r="V9" i="9"/>
  <c r="U9" i="9"/>
  <c r="U8" i="9"/>
  <c r="V8" i="9" s="1"/>
  <c r="AB8" i="9" s="1"/>
  <c r="V7" i="9"/>
  <c r="AB7" i="9" s="1"/>
  <c r="U7" i="9"/>
  <c r="AA6" i="9"/>
  <c r="V6" i="9"/>
  <c r="AB6" i="9" s="1"/>
  <c r="U6" i="9"/>
  <c r="U5" i="9"/>
  <c r="V5" i="9" s="1"/>
  <c r="AB5" i="9" s="1"/>
  <c r="V4" i="9"/>
  <c r="AB4" i="9" s="1"/>
  <c r="U4" i="9"/>
  <c r="AB3" i="9"/>
  <c r="V3" i="9"/>
  <c r="AA44" i="10"/>
  <c r="U44" i="10"/>
  <c r="V44" i="10" s="1"/>
  <c r="AB44" i="10" s="1"/>
  <c r="AA43" i="10"/>
  <c r="U43" i="10"/>
  <c r="V43" i="10" s="1"/>
  <c r="AB43" i="10" s="1"/>
  <c r="AA42" i="10"/>
  <c r="U42" i="10"/>
  <c r="V42" i="10" s="1"/>
  <c r="AB42" i="10" s="1"/>
  <c r="AA40" i="10"/>
  <c r="U40" i="10"/>
  <c r="V40" i="10" s="1"/>
  <c r="AB40" i="10" s="1"/>
  <c r="AA39" i="10"/>
  <c r="U39" i="10"/>
  <c r="V39" i="10" s="1"/>
  <c r="AB39" i="10" s="1"/>
  <c r="AA38" i="10"/>
  <c r="U38" i="10"/>
  <c r="V38" i="10" s="1"/>
  <c r="AB38" i="10" s="1"/>
  <c r="V36" i="10"/>
  <c r="AB36" i="10" s="1"/>
  <c r="AA35" i="10"/>
  <c r="U35" i="10"/>
  <c r="V35" i="10" s="1"/>
  <c r="AB35" i="10" s="1"/>
  <c r="AA30" i="10"/>
  <c r="U30" i="10"/>
  <c r="V30" i="10" s="1"/>
  <c r="AB30" i="10" s="1"/>
  <c r="AA28" i="10"/>
  <c r="AB28" i="10" s="1"/>
  <c r="V28" i="10"/>
  <c r="AB22" i="10"/>
  <c r="AA21" i="10"/>
  <c r="U21" i="10"/>
  <c r="V21" i="10" s="1"/>
  <c r="AB21" i="10" s="1"/>
  <c r="V19" i="10"/>
  <c r="AB19" i="10" s="1"/>
  <c r="U19" i="10"/>
  <c r="AA17" i="10"/>
  <c r="V17" i="10"/>
  <c r="AB17" i="10" s="1"/>
  <c r="U17" i="10"/>
  <c r="AA15" i="10"/>
  <c r="V15" i="10"/>
  <c r="AB15" i="10" s="1"/>
  <c r="U15" i="10"/>
  <c r="AB14" i="10"/>
  <c r="AA13" i="10"/>
  <c r="U13" i="10"/>
  <c r="V13" i="10" s="1"/>
  <c r="AB13" i="10" s="1"/>
  <c r="AA12" i="10"/>
  <c r="U12" i="10"/>
  <c r="V12" i="10" s="1"/>
  <c r="AB12" i="10" s="1"/>
  <c r="AA9" i="10"/>
  <c r="U9" i="10"/>
  <c r="V9" i="10" s="1"/>
  <c r="AB9" i="10" s="1"/>
  <c r="AA5" i="10"/>
  <c r="U5" i="10"/>
  <c r="V5" i="10" s="1"/>
  <c r="AB5" i="10" s="1"/>
  <c r="H5" i="10"/>
  <c r="AB3" i="10"/>
  <c r="AA3" i="10"/>
  <c r="V3" i="10"/>
  <c r="U3" i="10"/>
  <c r="AB5" i="4"/>
  <c r="V10" i="4"/>
  <c r="AB10" i="4" s="1"/>
  <c r="AA8" i="4"/>
  <c r="U8" i="4"/>
  <c r="V8" i="4" s="1"/>
  <c r="AB8" i="4" s="1"/>
  <c r="V5" i="4"/>
  <c r="V4" i="4"/>
  <c r="AB4" i="4" s="1"/>
  <c r="AA3" i="4"/>
  <c r="U3" i="4"/>
  <c r="V3" i="4" s="1"/>
  <c r="AB3" i="4" s="1"/>
  <c r="AB10" i="8"/>
  <c r="AA8" i="8"/>
  <c r="V8" i="8"/>
  <c r="AB8" i="8" s="1"/>
  <c r="U8" i="8"/>
  <c r="AA7" i="8"/>
  <c r="V7" i="8"/>
  <c r="AB7" i="8" s="1"/>
  <c r="U7" i="8"/>
  <c r="AB5" i="8"/>
  <c r="AA4" i="8"/>
  <c r="V4" i="8"/>
  <c r="AB4" i="8" s="1"/>
  <c r="U4" i="8"/>
  <c r="U38" i="5"/>
  <c r="V37" i="5"/>
  <c r="AB37" i="5" s="1"/>
  <c r="U37" i="5"/>
  <c r="AB36" i="5"/>
  <c r="V36" i="5"/>
  <c r="AB35" i="5"/>
  <c r="V35" i="5"/>
  <c r="AB34" i="5"/>
  <c r="AA34" i="5"/>
  <c r="U33" i="5"/>
  <c r="V33" i="5" s="1"/>
  <c r="AB33" i="5" s="1"/>
  <c r="V32" i="5"/>
  <c r="AB32" i="5" s="1"/>
  <c r="U32" i="5"/>
  <c r="AB31" i="5"/>
  <c r="AA31" i="5"/>
  <c r="U30" i="5"/>
  <c r="V30" i="5" s="1"/>
  <c r="AB30" i="5" s="1"/>
  <c r="V29" i="5"/>
  <c r="AB29" i="5" s="1"/>
  <c r="AA28" i="5"/>
  <c r="U28" i="5"/>
  <c r="V28" i="5" s="1"/>
  <c r="U27" i="5"/>
  <c r="V27" i="5" s="1"/>
  <c r="V26" i="5"/>
  <c r="AB26" i="5" s="1"/>
  <c r="U26" i="5"/>
  <c r="AB24" i="5"/>
  <c r="V24" i="5"/>
  <c r="U23" i="5"/>
  <c r="V23" i="5" s="1"/>
  <c r="AB23" i="5" s="1"/>
  <c r="V22" i="5"/>
  <c r="AB22" i="5" s="1"/>
  <c r="U22" i="5"/>
  <c r="U21" i="5"/>
  <c r="V21" i="5" s="1"/>
  <c r="AB21" i="5" s="1"/>
  <c r="V19" i="5"/>
  <c r="AB19" i="5" s="1"/>
  <c r="U19" i="5"/>
  <c r="U17" i="5"/>
  <c r="V17" i="5" s="1"/>
  <c r="AB17" i="5" s="1"/>
  <c r="V16" i="5"/>
  <c r="AB16" i="5" s="1"/>
  <c r="U16" i="5"/>
  <c r="AA15" i="5"/>
  <c r="V15" i="5"/>
  <c r="AB15" i="5" s="1"/>
  <c r="U15" i="5"/>
  <c r="AB14" i="5"/>
  <c r="U14" i="5"/>
  <c r="AB12" i="5"/>
  <c r="AA12" i="5"/>
  <c r="AB11" i="5"/>
  <c r="AA11" i="5"/>
  <c r="AB10" i="5"/>
  <c r="AA10" i="5"/>
  <c r="V10" i="5"/>
  <c r="U10" i="5"/>
  <c r="U9" i="5"/>
  <c r="V9" i="5" s="1"/>
  <c r="AB9" i="5" s="1"/>
  <c r="V8" i="5"/>
  <c r="AB8" i="5" s="1"/>
  <c r="U8" i="5"/>
  <c r="AB7" i="5"/>
  <c r="V7" i="5"/>
  <c r="AB5" i="5"/>
  <c r="AA5" i="5"/>
  <c r="V5" i="5"/>
  <c r="U5" i="5"/>
  <c r="U4" i="5"/>
  <c r="V4" i="5" s="1"/>
  <c r="AB4" i="5" s="1"/>
  <c r="V3" i="5"/>
  <c r="AB3" i="5" s="1"/>
  <c r="U3" i="5"/>
  <c r="AA3" i="7"/>
  <c r="AB3" i="7" s="1"/>
  <c r="U69" i="1"/>
  <c r="V69" i="1" s="1"/>
  <c r="AA69" i="1"/>
  <c r="U70" i="1"/>
  <c r="V70" i="1" s="1"/>
  <c r="AA70" i="1"/>
  <c r="U71" i="1"/>
  <c r="V71" i="1" s="1"/>
  <c r="AA71" i="1"/>
  <c r="U72" i="1"/>
  <c r="V72" i="1" s="1"/>
  <c r="AA72" i="1"/>
  <c r="U73" i="1"/>
  <c r="V73" i="1" s="1"/>
  <c r="AA73" i="1"/>
  <c r="U74" i="1"/>
  <c r="V74" i="1" s="1"/>
  <c r="AA74" i="1"/>
  <c r="U75" i="1"/>
  <c r="AA75" i="1"/>
  <c r="U76" i="1"/>
  <c r="V76" i="1" s="1"/>
  <c r="AA76" i="1"/>
  <c r="U77" i="1"/>
  <c r="AA77" i="1"/>
  <c r="U78" i="1"/>
  <c r="V78" i="1" s="1"/>
  <c r="AB78" i="1" s="1"/>
  <c r="U79" i="1"/>
  <c r="V79" i="1" s="1"/>
  <c r="AB79" i="1" s="1"/>
  <c r="U80" i="1"/>
  <c r="V80" i="1" s="1"/>
  <c r="AA80" i="1"/>
  <c r="U81" i="1"/>
  <c r="V81" i="1" s="1"/>
  <c r="AB81" i="1" s="1"/>
  <c r="U82" i="1"/>
  <c r="V82" i="1" s="1"/>
  <c r="AB82" i="1" s="1"/>
  <c r="U83" i="1"/>
  <c r="U84" i="1"/>
  <c r="U85" i="1"/>
  <c r="V85" i="1" s="1"/>
  <c r="AB85" i="1" s="1"/>
  <c r="U86" i="1"/>
  <c r="U87" i="1"/>
  <c r="V87" i="1" s="1"/>
  <c r="AB87" i="1" s="1"/>
  <c r="U88" i="1"/>
  <c r="V88" i="1" s="1"/>
  <c r="AA88" i="1"/>
  <c r="U89" i="1"/>
  <c r="V89" i="1" s="1"/>
  <c r="AA89" i="1"/>
  <c r="U90" i="1"/>
  <c r="V90" i="1" s="1"/>
  <c r="AA90" i="1"/>
  <c r="U91" i="1"/>
  <c r="V91" i="1" s="1"/>
  <c r="AA91" i="1"/>
  <c r="U92" i="1"/>
  <c r="V92" i="1" s="1"/>
  <c r="AA92" i="1"/>
  <c r="U93" i="1"/>
  <c r="V93" i="1" s="1"/>
  <c r="AA93" i="1"/>
  <c r="U94" i="1"/>
  <c r="V94" i="1" s="1"/>
  <c r="AA94" i="1"/>
  <c r="V95" i="1"/>
  <c r="AB95" i="1" s="1"/>
  <c r="V96" i="1"/>
  <c r="AB96" i="1" s="1"/>
  <c r="V97" i="1"/>
  <c r="AB97" i="1" s="1"/>
  <c r="V98" i="1"/>
  <c r="AB98" i="1" s="1"/>
  <c r="V99" i="1"/>
  <c r="AB99" i="1" s="1"/>
  <c r="V100" i="1"/>
  <c r="AB100" i="1" s="1"/>
  <c r="V101" i="1"/>
  <c r="AB101" i="1" s="1"/>
  <c r="V102" i="1"/>
  <c r="AB102" i="1" s="1"/>
  <c r="V103" i="1"/>
  <c r="AB103" i="1" s="1"/>
  <c r="V104" i="1"/>
  <c r="AB104" i="1" s="1"/>
  <c r="V105" i="1"/>
  <c r="AB105" i="1" s="1"/>
  <c r="V106" i="1"/>
  <c r="AB106" i="1" s="1"/>
  <c r="V107" i="1"/>
  <c r="AB107" i="1" s="1"/>
  <c r="U108" i="1"/>
  <c r="V108" i="1" s="1"/>
  <c r="AB108" i="1" s="1"/>
  <c r="V109" i="1"/>
  <c r="AB109" i="1" s="1"/>
  <c r="V110" i="1"/>
  <c r="AB110" i="1" s="1"/>
  <c r="V111" i="1"/>
  <c r="AB111" i="1" s="1"/>
  <c r="V112" i="1"/>
  <c r="AB112" i="1" s="1"/>
  <c r="V113" i="1"/>
  <c r="AB113" i="1" s="1"/>
  <c r="V114" i="1"/>
  <c r="AB114" i="1" s="1"/>
  <c r="V115" i="1"/>
  <c r="AA115" i="1"/>
  <c r="V116" i="1"/>
  <c r="AB116" i="1" s="1"/>
  <c r="V117" i="1"/>
  <c r="AB117" i="1" s="1"/>
  <c r="AA119" i="1"/>
  <c r="AB119" i="1" s="1"/>
  <c r="V123" i="1"/>
  <c r="AB123" i="1" s="1"/>
  <c r="U125" i="1"/>
  <c r="V125" i="1" s="1"/>
  <c r="AB125" i="1" s="1"/>
  <c r="U126" i="1"/>
  <c r="V126" i="1" s="1"/>
  <c r="AA126" i="1"/>
  <c r="U127" i="1"/>
  <c r="V127" i="1" s="1"/>
  <c r="AA127" i="1"/>
  <c r="U128" i="1"/>
  <c r="V128" i="1" s="1"/>
  <c r="AA128" i="1"/>
  <c r="U129" i="1"/>
  <c r="V129" i="1" s="1"/>
  <c r="AA129" i="1"/>
  <c r="U130" i="1"/>
  <c r="V130" i="1" s="1"/>
  <c r="AA130" i="1"/>
  <c r="U131" i="1"/>
  <c r="V131" i="1" s="1"/>
  <c r="AA131" i="1"/>
  <c r="U132" i="1"/>
  <c r="V132" i="1" s="1"/>
  <c r="AA132" i="1"/>
  <c r="U133" i="1"/>
  <c r="V133" i="1" s="1"/>
  <c r="AA133" i="1"/>
  <c r="U134" i="1"/>
  <c r="V134" i="1" s="1"/>
  <c r="AA134" i="1"/>
  <c r="U135" i="1"/>
  <c r="V135" i="1" s="1"/>
  <c r="AA135" i="1"/>
  <c r="U136" i="1"/>
  <c r="V136" i="1" s="1"/>
  <c r="AA136" i="1"/>
  <c r="U137" i="1"/>
  <c r="V137" i="1" s="1"/>
  <c r="AA137" i="1"/>
  <c r="U138" i="1"/>
  <c r="V138" i="1" s="1"/>
  <c r="AA138" i="1"/>
  <c r="U139" i="1"/>
  <c r="V139" i="1" s="1"/>
  <c r="AA139" i="1"/>
  <c r="U140" i="1"/>
  <c r="V140" i="1" s="1"/>
  <c r="AA140" i="1"/>
  <c r="AA141" i="1"/>
  <c r="AB141" i="1" s="1"/>
  <c r="U142" i="1"/>
  <c r="AA142" i="1"/>
  <c r="AB142" i="1" s="1"/>
  <c r="U143" i="1"/>
  <c r="V143" i="1" s="1"/>
  <c r="AA143" i="1"/>
  <c r="U144" i="1"/>
  <c r="V144" i="1" s="1"/>
  <c r="AA144" i="1"/>
  <c r="U145" i="1"/>
  <c r="V145" i="1" s="1"/>
  <c r="AA145" i="1"/>
  <c r="U146" i="1"/>
  <c r="V146" i="1" s="1"/>
  <c r="AA146" i="1"/>
  <c r="U147" i="1"/>
  <c r="AB147" i="1" s="1"/>
  <c r="U148" i="1"/>
  <c r="V148" i="1" s="1"/>
  <c r="AA148" i="1"/>
  <c r="AA149" i="1"/>
  <c r="AB149" i="1" s="1"/>
  <c r="U150" i="1"/>
  <c r="V150" i="1" s="1"/>
  <c r="AA151" i="1"/>
  <c r="AB151" i="1" s="1"/>
  <c r="U152" i="1"/>
  <c r="V152" i="1" s="1"/>
  <c r="AA152" i="1"/>
  <c r="AA153" i="1"/>
  <c r="AB153" i="1"/>
  <c r="U154" i="1"/>
  <c r="V154" i="1" s="1"/>
  <c r="AA154" i="1"/>
  <c r="U155" i="1"/>
  <c r="V155" i="1" s="1"/>
  <c r="AA155" i="1"/>
  <c r="U156" i="1"/>
  <c r="V156" i="1" s="1"/>
  <c r="AA156" i="1"/>
  <c r="U157" i="1"/>
  <c r="V157" i="1" s="1"/>
  <c r="AA157" i="1"/>
  <c r="U158" i="1"/>
  <c r="V158" i="1" s="1"/>
  <c r="AA158" i="1"/>
  <c r="U159" i="1"/>
  <c r="V159" i="1" s="1"/>
  <c r="AA159" i="1"/>
  <c r="U160" i="1"/>
  <c r="V160" i="1" s="1"/>
  <c r="AA160" i="1"/>
  <c r="U161" i="1"/>
  <c r="V161" i="1" s="1"/>
  <c r="AA161" i="1"/>
  <c r="U162" i="1"/>
  <c r="V162" i="1" s="1"/>
  <c r="AA162" i="1"/>
  <c r="U163" i="1"/>
  <c r="V163" i="1" s="1"/>
  <c r="AA163" i="1"/>
  <c r="U164" i="1"/>
  <c r="V164" i="1" s="1"/>
  <c r="AA164" i="1"/>
  <c r="U165" i="1"/>
  <c r="V165" i="1" s="1"/>
  <c r="AA165" i="1"/>
  <c r="U166" i="1"/>
  <c r="V166" i="1" s="1"/>
  <c r="AA166" i="1"/>
  <c r="U167" i="1"/>
  <c r="V167" i="1" s="1"/>
  <c r="AA167" i="1"/>
  <c r="U168" i="1"/>
  <c r="V168" i="1" s="1"/>
  <c r="AA168" i="1"/>
  <c r="U169" i="1"/>
  <c r="V169" i="1" s="1"/>
  <c r="AB169" i="1" s="1"/>
  <c r="U170" i="1"/>
  <c r="V170" i="1" s="1"/>
  <c r="AA170" i="1"/>
  <c r="U171" i="1"/>
  <c r="V171" i="1" s="1"/>
  <c r="AA171" i="1"/>
  <c r="U172" i="1"/>
  <c r="V172" i="1" s="1"/>
  <c r="AA172" i="1"/>
  <c r="U173" i="1"/>
  <c r="V173" i="1" s="1"/>
  <c r="AA173" i="1"/>
  <c r="U174" i="1"/>
  <c r="V174" i="1" s="1"/>
  <c r="AA174" i="1"/>
  <c r="U175" i="1"/>
  <c r="V175" i="1" s="1"/>
  <c r="AA175" i="1"/>
  <c r="U176" i="1"/>
  <c r="V176" i="1" s="1"/>
  <c r="AB176" i="1" s="1"/>
  <c r="U177" i="1"/>
  <c r="V177" i="1" s="1"/>
  <c r="AB177" i="1" s="1"/>
  <c r="U178" i="1"/>
  <c r="V178" i="1" s="1"/>
  <c r="AB178" i="1" s="1"/>
  <c r="U179" i="1"/>
  <c r="V179" i="1" s="1"/>
  <c r="AB179" i="1" s="1"/>
  <c r="U180" i="1"/>
  <c r="V180" i="1" s="1"/>
  <c r="AB180" i="1" s="1"/>
  <c r="U181" i="1"/>
  <c r="V181" i="1" s="1"/>
  <c r="AA181" i="1"/>
  <c r="U182" i="1"/>
  <c r="V182" i="1" s="1"/>
  <c r="AB182" i="1" s="1"/>
  <c r="U183" i="1"/>
  <c r="V183" i="1" s="1"/>
  <c r="AB183" i="1" s="1"/>
  <c r="U184" i="1"/>
  <c r="V184" i="1" s="1"/>
  <c r="AB184" i="1" s="1"/>
  <c r="U185" i="1"/>
  <c r="V185" i="1" s="1"/>
  <c r="AA185" i="1"/>
  <c r="U186" i="1"/>
  <c r="V186" i="1" s="1"/>
  <c r="AB186" i="1" s="1"/>
  <c r="U187" i="1"/>
  <c r="V187" i="1" s="1"/>
  <c r="AB187" i="1" s="1"/>
  <c r="U188" i="1"/>
  <c r="V188" i="1" s="1"/>
  <c r="AB188" i="1" s="1"/>
  <c r="U189" i="1"/>
  <c r="V189" i="1" s="1"/>
  <c r="AB189" i="1" s="1"/>
  <c r="U190" i="1"/>
  <c r="V190" i="1" s="1"/>
  <c r="AB190" i="1" s="1"/>
  <c r="U191" i="1"/>
  <c r="V191" i="1" s="1"/>
  <c r="AB191" i="1" s="1"/>
  <c r="U192" i="1"/>
  <c r="V192" i="1" s="1"/>
  <c r="AA192" i="1"/>
  <c r="U193" i="1"/>
  <c r="V193" i="1" s="1"/>
  <c r="AB193" i="1" s="1"/>
  <c r="U194" i="1"/>
  <c r="V194" i="1" s="1"/>
  <c r="AB194" i="1" s="1"/>
  <c r="U195" i="1"/>
  <c r="V195" i="1" s="1"/>
  <c r="AB195" i="1" s="1"/>
  <c r="U196" i="1"/>
  <c r="V196" i="1" s="1"/>
  <c r="AB196" i="1" s="1"/>
  <c r="U197" i="1"/>
  <c r="V197" i="1" s="1"/>
  <c r="AB197" i="1" s="1"/>
  <c r="U198" i="1"/>
  <c r="V198" i="1" s="1"/>
  <c r="AB198" i="1" s="1"/>
  <c r="U199" i="1"/>
  <c r="V199" i="1" s="1"/>
  <c r="AB199" i="1" s="1"/>
  <c r="U200" i="1"/>
  <c r="V200" i="1" s="1"/>
  <c r="AB200" i="1" s="1"/>
  <c r="U201" i="1"/>
  <c r="V201" i="1" s="1"/>
  <c r="AB201" i="1" s="1"/>
  <c r="U202" i="1"/>
  <c r="V202" i="1" s="1"/>
  <c r="AB202" i="1" s="1"/>
  <c r="U203" i="1"/>
  <c r="V203" i="1" s="1"/>
  <c r="AB203" i="1" s="1"/>
  <c r="U204" i="1"/>
  <c r="V204" i="1" s="1"/>
  <c r="AB204" i="1" s="1"/>
  <c r="U205" i="1"/>
  <c r="V205" i="1" s="1"/>
  <c r="AB205" i="1" s="1"/>
  <c r="AB206" i="1"/>
  <c r="AB207" i="1"/>
  <c r="AB208" i="1"/>
  <c r="AB209" i="1"/>
  <c r="U210" i="1"/>
  <c r="AB210" i="1"/>
  <c r="U211" i="1"/>
  <c r="AB211" i="1"/>
  <c r="U212" i="1"/>
  <c r="V212" i="1" s="1"/>
  <c r="AB212" i="1" s="1"/>
  <c r="AB213" i="1"/>
  <c r="AB214" i="1"/>
  <c r="V215" i="1"/>
  <c r="AB215" i="1" s="1"/>
  <c r="V216" i="1"/>
  <c r="AB216" i="1" s="1"/>
  <c r="V217" i="1"/>
  <c r="AB217" i="1" s="1"/>
  <c r="V218" i="1"/>
  <c r="AB218" i="1" s="1"/>
  <c r="V219" i="1"/>
  <c r="AB219" i="1" s="1"/>
  <c r="V220" i="1"/>
  <c r="AB220" i="1" s="1"/>
  <c r="V221" i="1"/>
  <c r="AB221" i="1" s="1"/>
  <c r="V222" i="1"/>
  <c r="AB222" i="1" s="1"/>
  <c r="V223" i="1"/>
  <c r="AB223" i="1" s="1"/>
  <c r="V224" i="1"/>
  <c r="AB224" i="1" s="1"/>
  <c r="V225" i="1"/>
  <c r="AA225" i="1"/>
  <c r="V226" i="1"/>
  <c r="AB226" i="1" s="1"/>
  <c r="V227" i="1"/>
  <c r="AA227" i="1"/>
  <c r="V228" i="1"/>
  <c r="AB228" i="1" s="1"/>
  <c r="V229" i="1"/>
  <c r="AB229" i="1" s="1"/>
  <c r="AB5" i="6" l="1"/>
  <c r="AB7" i="6"/>
  <c r="AB3" i="6"/>
  <c r="AB16" i="6"/>
  <c r="AB50" i="9"/>
  <c r="AB28" i="9"/>
  <c r="AB44" i="9"/>
  <c r="AB88" i="9"/>
  <c r="AB47" i="9"/>
  <c r="AB49" i="9"/>
  <c r="AB51" i="9"/>
  <c r="AB70" i="9"/>
  <c r="AB61" i="9"/>
  <c r="AB28" i="5"/>
  <c r="AB152" i="1"/>
  <c r="AB70" i="1"/>
  <c r="AB130" i="1"/>
  <c r="AB126" i="1"/>
  <c r="AB74" i="1"/>
  <c r="AB133" i="1"/>
  <c r="AB80" i="1"/>
  <c r="AB139" i="1"/>
  <c r="AB138" i="1"/>
  <c r="AB129" i="1"/>
  <c r="AB173" i="1"/>
  <c r="AB146" i="1"/>
  <c r="AB144" i="1"/>
  <c r="AB181" i="1"/>
  <c r="AB134" i="1"/>
  <c r="AB225" i="1"/>
  <c r="AB192" i="1"/>
  <c r="AB172" i="1"/>
  <c r="AB137" i="1"/>
  <c r="AB131" i="1"/>
  <c r="AB127" i="1"/>
  <c r="AB175" i="1"/>
  <c r="AB170" i="1"/>
  <c r="AB145" i="1"/>
  <c r="AB143" i="1"/>
  <c r="AB136" i="1"/>
  <c r="AB132" i="1"/>
  <c r="AB128" i="1"/>
  <c r="AB76" i="1"/>
  <c r="AB71" i="1"/>
  <c r="AB140" i="1"/>
  <c r="AB135" i="1"/>
  <c r="AB73" i="1"/>
  <c r="AB185" i="1"/>
  <c r="AB171" i="1"/>
  <c r="AB174" i="1"/>
  <c r="AB72" i="1"/>
  <c r="AB227" i="1"/>
  <c r="AB168" i="1"/>
  <c r="AB166" i="1"/>
  <c r="AB164" i="1"/>
  <c r="AB162" i="1"/>
  <c r="AB160" i="1"/>
  <c r="AB158" i="1"/>
  <c r="AB156" i="1"/>
  <c r="AB154" i="1"/>
  <c r="AB115" i="1"/>
  <c r="AB167" i="1"/>
  <c r="AB165" i="1"/>
  <c r="AB163" i="1"/>
  <c r="AB161" i="1"/>
  <c r="AB159" i="1"/>
  <c r="AB157" i="1"/>
  <c r="AB155" i="1"/>
  <c r="AB93" i="1"/>
  <c r="AB91" i="1"/>
  <c r="AB89" i="1"/>
  <c r="AB69" i="1"/>
  <c r="AB148" i="1"/>
  <c r="AB94" i="1"/>
  <c r="AB92" i="1"/>
  <c r="AB90" i="1"/>
  <c r="AB88" i="1"/>
  <c r="AB68" i="1"/>
  <c r="AB67" i="1"/>
  <c r="V66" i="1"/>
  <c r="AB66" i="1" s="1"/>
  <c r="V65" i="1"/>
  <c r="AB65" i="1" s="1"/>
  <c r="V64" i="1"/>
  <c r="AB64" i="1" s="1"/>
  <c r="V63" i="1"/>
  <c r="AB63" i="1" s="1"/>
  <c r="U62" i="1"/>
  <c r="V62" i="1" s="1"/>
  <c r="AB62" i="1" s="1"/>
  <c r="AA58" i="1"/>
  <c r="U58" i="1"/>
  <c r="V58" i="1" s="1"/>
  <c r="AA54" i="1"/>
  <c r="V54" i="1"/>
  <c r="AA43" i="1"/>
  <c r="AB43" i="1" s="1"/>
  <c r="AB27" i="1"/>
  <c r="AB23" i="1"/>
  <c r="AA22" i="1"/>
  <c r="U22" i="1"/>
  <c r="V22" i="1" s="1"/>
  <c r="AA21" i="1"/>
  <c r="U21" i="1"/>
  <c r="V21" i="1" s="1"/>
  <c r="AA20" i="1"/>
  <c r="U20" i="1"/>
  <c r="V20" i="1" s="1"/>
  <c r="AA19" i="1"/>
  <c r="U19" i="1"/>
  <c r="V19" i="1" s="1"/>
  <c r="AA18" i="1"/>
  <c r="U18" i="1"/>
  <c r="V18" i="1" s="1"/>
  <c r="AA17" i="1"/>
  <c r="U17" i="1"/>
  <c r="V17" i="1" s="1"/>
  <c r="AA16" i="1"/>
  <c r="U16" i="1"/>
  <c r="V16" i="1" s="1"/>
  <c r="AA15" i="1"/>
  <c r="U15" i="1"/>
  <c r="V15" i="1" s="1"/>
  <c r="AA14" i="1"/>
  <c r="U14" i="1"/>
  <c r="V14" i="1" s="1"/>
  <c r="AA13" i="1"/>
  <c r="U13" i="1"/>
  <c r="V13" i="1" s="1"/>
  <c r="AA12" i="1"/>
  <c r="U12" i="1"/>
  <c r="V12" i="1" s="1"/>
  <c r="AA11" i="1"/>
  <c r="U11" i="1"/>
  <c r="V11" i="1" s="1"/>
  <c r="AA10" i="1"/>
  <c r="U10" i="1"/>
  <c r="V10" i="1" s="1"/>
  <c r="AA9" i="1"/>
  <c r="U9" i="1"/>
  <c r="V9" i="1" s="1"/>
  <c r="AA8" i="1"/>
  <c r="U8" i="1"/>
  <c r="V8" i="1" s="1"/>
  <c r="AA7" i="1"/>
  <c r="H7" i="1"/>
  <c r="U7" i="1" s="1"/>
  <c r="V7" i="1" s="1"/>
  <c r="AA6" i="1"/>
  <c r="U6" i="1"/>
  <c r="V6" i="1" s="1"/>
  <c r="AA5" i="1"/>
  <c r="U5" i="1"/>
  <c r="V5" i="1" s="1"/>
  <c r="AA4" i="1"/>
  <c r="U4" i="1"/>
  <c r="V4" i="1" s="1"/>
  <c r="AA3" i="1"/>
  <c r="U3" i="1"/>
  <c r="V3" i="1" s="1"/>
  <c r="AB58" i="1" l="1"/>
  <c r="AB4" i="1"/>
  <c r="AB6" i="1"/>
  <c r="AB5" i="1"/>
  <c r="AB8" i="1"/>
  <c r="AB10" i="1"/>
  <c r="AB12" i="1"/>
  <c r="AB14" i="1"/>
  <c r="AB16" i="1"/>
  <c r="AB18" i="1"/>
  <c r="AB20" i="1"/>
  <c r="AB22" i="1"/>
  <c r="AB3" i="1"/>
  <c r="AB7" i="1"/>
  <c r="AB9" i="1"/>
  <c r="AB11" i="1"/>
  <c r="AB13" i="1"/>
  <c r="AB15" i="1"/>
  <c r="AB17" i="1"/>
  <c r="AB19" i="1"/>
  <c r="AB21" i="1"/>
  <c r="AB54" i="1"/>
</calcChain>
</file>

<file path=xl/sharedStrings.xml><?xml version="1.0" encoding="utf-8"?>
<sst xmlns="http://schemas.openxmlformats.org/spreadsheetml/2006/main" count="3378" uniqueCount="919">
  <si>
    <t>序号</t>
  </si>
  <si>
    <t>学号</t>
  </si>
  <si>
    <t>姓名</t>
  </si>
  <si>
    <t>专业</t>
  </si>
  <si>
    <t>联系方式</t>
  </si>
  <si>
    <t>导师</t>
  </si>
  <si>
    <t>学术成果</t>
  </si>
  <si>
    <t>学术成果得分</t>
  </si>
  <si>
    <t>学术成果90%</t>
  </si>
  <si>
    <t>综合表现</t>
  </si>
  <si>
    <t>综合表现得分</t>
  </si>
  <si>
    <t>综合表现10%</t>
  </si>
  <si>
    <t>总分</t>
  </si>
  <si>
    <t>签字确认</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</si>
  <si>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</si>
  <si>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</si>
  <si>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</si>
  <si>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</si>
  <si>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</si>
  <si>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</si>
  <si>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</si>
  <si>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</si>
  <si>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</si>
  <si>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</si>
  <si>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</si>
  <si>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鞠子奇</t>
  </si>
  <si>
    <t>交通运输规划与管理</t>
  </si>
  <si>
    <t>殷勇</t>
  </si>
  <si>
    <t>1、殷勇，鞠子奇等.国外轨道交通发展对我国城市群轨道交通一体化的启示
（B+，除导师外一作，15分），2021年01月；</t>
  </si>
  <si>
    <t>无</t>
  </si>
  <si>
    <t>2021年6月：2021年第十八届五一数学建模竞赛研究生组二等奖（10分）</t>
  </si>
  <si>
    <t>前往中共天津市武清区委组织部进行社会实践，并编写调研报告（0分）</t>
  </si>
  <si>
    <t>冯媛</t>
  </si>
  <si>
    <t>汤银英</t>
  </si>
  <si>
    <t>1 Tang Yinying,Chen Si,Feng Yuan,Zhu Xinglong.Optimization of multi- period empty container repositioning and renting in CHINA RAILWAY Express based on container sharing strategy
（A，三作，2分），2021年7月；</t>
  </si>
  <si>
    <t>1、境外会议：2020.11、virtual、informs annual meeting、Research on emergency management decision-making of rail freight accidents based on blockchain</t>
  </si>
  <si>
    <t>2020年12月：2020年第十届APMCM亚太地区大学生数学建模竞赛二等奖（7分）</t>
  </si>
  <si>
    <t>1、2020-2021学年，担任生活委员，0分；2、2020-2021学年，学院研究生会宣传部部长，2分；</t>
  </si>
  <si>
    <t>1、2020年12月，获
明诚奖，3分；</t>
  </si>
  <si>
    <t>孙湛博</t>
  </si>
  <si>
    <t>merging in mixed traffic.TRB 一作 28 personal short term trajectory. Trb 二作 12 Microscopic right- of- way trading trb 三作 2分。modeling spatio-temporal interactions ieee itsc. 一作 40</t>
  </si>
  <si>
    <t>1、发明专利：一种基于模型预测控制的混合交通流协同优化控制方法（受理）缺材料</t>
  </si>
  <si>
    <t>1、境外会议：2021年美国100届TRB会议论文.18
2、2021年美国IEEE-ITSC会议论文，已发表18
3、境内会议：2021年WTC世界交通运输大会，会议论文宣读并获得最佳论文奖5.6；</t>
    <phoneticPr fontId="1" type="noConversion"/>
  </si>
  <si>
    <t>朱昭俊</t>
  </si>
  <si>
    <t>李雪芹</t>
  </si>
  <si>
    <t>1、“华为杯”第17届中国研究生数学建模竞赛成功参与奖（5分）</t>
  </si>
  <si>
    <t>1、2020-2021学年担任体育委员，1分</t>
  </si>
  <si>
    <t>1、2020年12月，获得“新生杯”篮球赛季军，0.5分</t>
  </si>
  <si>
    <t>胡萍</t>
  </si>
  <si>
    <t>薛锋</t>
  </si>
  <si>
    <t>1、薛锋，胡萍等.基于灰色-粗糙集的高速铁路运营统计指标体系构建（A，除导师外1作，28分），2021年03月；
2、薛锋，胡萍等.基于组合模型的公路隧道交通安全评价（A，除导师外1作，28分），2021年07月；
3、薛锋，李青青，胡萍等.高速铁路运营统计指标体系构建及其内在关联性分析（B+，除导师外2作，4.5分），2021年05月；
4、薛锋，范千里，胡萍等.基于遗传层次分析法的高速铁路运营统计指标筛选（B+，除导师外2作，4.5分），2021年03月；</t>
  </si>
  <si>
    <t>发明专利（受理）：
1、一种轨道交通产业集群水平的测度方法》（202110945032.9，除导师外第4署名）0.2分；
2、基于产业网络模型的轨道交通产业关联效应评估方法（202110949519.4，除导师外第3署名）0.3分；
3、基于SPFA算法的地铁乘务排班计划编制优化方法（202110954688.7，除导师外第3署名）0.3分；</t>
  </si>
  <si>
    <t xml:space="preserve">2021年6月：2021年第十八届五一数学建模竞赛研究生组一等奖（15分）；
</t>
  </si>
  <si>
    <t>2020-2021学年，担任班长（3分）</t>
  </si>
  <si>
    <t>冯炳文</t>
  </si>
  <si>
    <t>张可</t>
  </si>
  <si>
    <t>亚太杯2020APMCM三等奖</t>
  </si>
  <si>
    <t>郑帅杰</t>
  </si>
  <si>
    <t>境外会议：2020.11.10、美国、transportation、发表poster并录制讲解视频</t>
  </si>
  <si>
    <t>“华为杯”第十七届中国研究生数学建模竞赛  参与奖</t>
  </si>
  <si>
    <t>2020-2021学年担任党支部组织委员，2分</t>
  </si>
  <si>
    <t>2020年10月，获新生杯篮球赛季军，0.5分</t>
  </si>
  <si>
    <t>马舒予</t>
  </si>
  <si>
    <t>胡路</t>
  </si>
  <si>
    <t>2021年10月，“华为杯”第十七届中国研究生数学建模竞赛三等奖（10分）</t>
  </si>
  <si>
    <t>1、2020-2021学年，担任副班长，1分；</t>
  </si>
  <si>
    <t>孙雅露</t>
  </si>
  <si>
    <t>文超</t>
  </si>
  <si>
    <t>1、校研究生会权益实践部副部长，1分</t>
  </si>
  <si>
    <t xml:space="preserve">1、2021年1月，获
优秀三助研究生，3分；
</t>
  </si>
  <si>
    <t>1、参加第四届中国西部（成都）国际供应链与物流技术装备博览会，
2、校运会参赛证明
3、中国智慧物流大会志愿者，
4、校疫苗注射优秀志愿者，</t>
    <phoneticPr fontId="1" type="noConversion"/>
  </si>
  <si>
    <t>谢佳</t>
  </si>
  <si>
    <t>胡骥</t>
  </si>
  <si>
    <t>第十届APMCM亚太地区大学生数学建模竞赛三等奖</t>
  </si>
  <si>
    <t>王亚伟</t>
  </si>
  <si>
    <t>张光远</t>
  </si>
  <si>
    <t>1、张光远，胡晋，文原劲，王亚伟等.论文题目：高速铁路调度员疲劳程度分级及预测方法研究
（A+，除导师外三作，3.5分），2021年5月；</t>
  </si>
  <si>
    <t>1、2020-2021学年，担任团支书，3分；</t>
  </si>
  <si>
    <t>曾诚</t>
  </si>
  <si>
    <t>罗霞</t>
  </si>
  <si>
    <t xml:space="preserve">1、曾诚，吴佳媛，罗无瑕，罗霞.基于双向BFS算法的城市轨道交通有效路径研究（B+，除导师外一作，10.5分），2021年3月；
2、曾诚，吴佳媛，罗霞.城市轨道交通短时客流预测文献综述（B+，除导师外一作，10.5分），2021年7月；
</t>
  </si>
  <si>
    <t xml:space="preserve">1、发明专利：一种基于城市地下综合管廊的物流系统（201810347807.0   
除导师外第5署名）（0分）；  </t>
    <phoneticPr fontId="1" type="noConversion"/>
  </si>
  <si>
    <t>1、境内会议：2021年6月、线上、收录论文《The Design of Intelligent Passenger Organization System (IPOS) for Metro Based on Anylogic》</t>
    <phoneticPr fontId="1" type="noConversion"/>
  </si>
  <si>
    <t>2020年9月：2020“挑战杯”四川省大学生创新创业计划竞赛三等奖（10分）</t>
  </si>
  <si>
    <t>1、参加第二届国际科技创新学术交流大会暨物流系统与交通运输学术会议（LSTT 2020），0分；
2、参加实习动员大会、招聘大会、以及中铁第四勘察设计院暑期实习，0分；
3、参加詹天佑班工作指导委员会成立暨詹天佑班工作座谈会并发言，0分；
4、参加天佑铁道学院年终述职大会，0分；
5、参加第四届中国西部（成都）国际供应链与物流技术装备博览会，0分；
6、参加暑期实习生成长计划，0分。</t>
  </si>
  <si>
    <t>徐杭</t>
  </si>
  <si>
    <t>马驷</t>
  </si>
  <si>
    <t>王琳，张国奥，徐杭等，地铁车站疏散设施布局对乘客疏散时间的影响（B，三作，0.5分）2021年9月</t>
  </si>
  <si>
    <t>石敏涵</t>
  </si>
  <si>
    <t>吕红霞</t>
  </si>
  <si>
    <t>1、石敏涵，吕红霞等. 考虑要素协同的高铁列车运行图双层优化模型（B+，一作），2021年8月18日</t>
  </si>
  <si>
    <t>2、境内会议（VTCA2021）：2021.05.21-2021.05.24、成都安泰安蓉锦江宾馆、Bilevel Programming Model and Algorithm for Integrated Optimization of High-speed Railway Train Operation Related Plans、未发表；</t>
  </si>
  <si>
    <t>1、2020年7月：第十三届电工杯全国大学生数学建模竞赛一等奖（15分）；</t>
  </si>
  <si>
    <t>1、2020年12月，获西南交通大学校级“明诚奖”荣誉称号</t>
  </si>
  <si>
    <t>李科</t>
  </si>
  <si>
    <t>2021年6月：2021年第十八届五一数学建模竞赛研究生组一等奖（15分）；</t>
  </si>
  <si>
    <t>唐登格</t>
  </si>
  <si>
    <t>毛敏</t>
  </si>
  <si>
    <t>2021年6月：2021年第十六届五一数学建模竞赛研究生组一等奖（15分）</t>
  </si>
  <si>
    <t>谢婷婷</t>
  </si>
  <si>
    <t>贺政纲</t>
  </si>
  <si>
    <t>2021年10月，“华为杯”第十一届中国研究生数学建模比赛成功参赛奖（5分）</t>
  </si>
  <si>
    <t>2020年12月，获校级优秀研究生干部（3分）</t>
  </si>
  <si>
    <t>庞维新</t>
  </si>
  <si>
    <t>交通工程</t>
  </si>
  <si>
    <t>叶彭姚</t>
  </si>
  <si>
    <t>2021年7月，中青杯数学建模竞赛二等奖（10分）</t>
  </si>
  <si>
    <t>陈润萱</t>
  </si>
  <si>
    <t>王倩妮</t>
  </si>
  <si>
    <t>谢军</t>
  </si>
  <si>
    <t>1、谢军，王倩妮，聂宇*等.An Efficient Algorithm For Continuous Bi-criteria Traffic Assignment.
（A，除导师外一作，28分），2021年8月；</t>
  </si>
  <si>
    <t xml:space="preserve">1、发明专利：（受理）一种解决无限维交通分配问题的方法及装置（CN202011601879.7
除导师外第1署名）（1分）；  </t>
  </si>
  <si>
    <t>2020-2021学年度担任硕士19级第一党支部支部书记</t>
  </si>
  <si>
    <t>吴锋</t>
  </si>
  <si>
    <t>赵军</t>
  </si>
  <si>
    <t>吴锋，赵军，符佳芯等，基于AHP的合资铁路运营管理模式选择研究（B+,一作，10.5分）</t>
  </si>
  <si>
    <t>2021年3月：数学建模亚太赛特等奖（15分）</t>
  </si>
  <si>
    <t>2020-2021学年，担任班长，3分</t>
  </si>
  <si>
    <t>1.2020年12月，获优秀研究生干部；2.2021年5月，获优秀共青团员；共6分</t>
  </si>
  <si>
    <t>谢顺丰</t>
  </si>
  <si>
    <t>鲁工园</t>
  </si>
  <si>
    <t>谢顺丰,等，基于能耗评价的摘挂列车调车作业计划仿真分析，铁道运输与经济,（B+，一作），2021年7月15日</t>
  </si>
  <si>
    <t>2020年12月，“华为杯”第十七届中国研究生数学建模竞赛三等奖</t>
  </si>
  <si>
    <t>2020-2021学年，担任党支部书记，3分</t>
  </si>
  <si>
    <t>唐诗韵</t>
  </si>
  <si>
    <t>张南</t>
  </si>
  <si>
    <t>1、“华为杯”第17届中国研究生数学建模竞赛二等奖（15分）；2、全国大学生英语竞赛三等奖（7分）</t>
  </si>
  <si>
    <t>四川省综合素质A级证书，8分</t>
  </si>
  <si>
    <t>杨敏</t>
  </si>
  <si>
    <t>倪少权</t>
  </si>
  <si>
    <t>2021年第十八届五一建模一等奖</t>
  </si>
  <si>
    <t>2020-2021学年担任研究生会宣传部副部长，1分</t>
  </si>
  <si>
    <t>2020年11月获明诚奖，3分</t>
  </si>
  <si>
    <t>符佳芯</t>
  </si>
  <si>
    <r>
      <rPr>
        <sz val="11"/>
        <rFont val="宋体"/>
        <family val="3"/>
        <charset val="134"/>
      </rPr>
      <t>吴锋，赵军，符佳芯等，基于AHP的合资铁路运营管理模式选择研究（B+，除导师外二作，4.5分）
补论文相关材料</t>
    </r>
  </si>
  <si>
    <t xml:space="preserve">4.5
</t>
  </si>
  <si>
    <t>全国大学生计算机技能应用大赛一等奖</t>
  </si>
  <si>
    <t>优秀共青团员，3分;明诚奖 3分</t>
  </si>
  <si>
    <t>廖珮茹</t>
  </si>
  <si>
    <t>彭其渊</t>
  </si>
  <si>
    <t>2020年10月：“华为杯”第十七届中国研究生数学建模竞赛三等奖（10分）。</t>
  </si>
  <si>
    <t>2020-2021学年，担任党支部组织委员，2分。</t>
  </si>
  <si>
    <t>李轩睿</t>
  </si>
  <si>
    <t>刘昱岗</t>
  </si>
  <si>
    <t>2020年第十届APMCM亚太地区大学生数学建模竞赛研究生组，成功参与奖</t>
  </si>
  <si>
    <t>吴佳媛</t>
  </si>
  <si>
    <t>蒋阳升</t>
  </si>
  <si>
    <t>1、曾诚，吴佳媛，罗无瑕，罗霞.基于双向BFS算法的城市轨道交通有效路径研究（B+，二作，3.75分），2021年3月；
2、曾诚，吴佳媛，罗霞.城市轨道交通短时客流预测文献综述（B+，二作，3.75分），2021年7月；</t>
  </si>
  <si>
    <t>2020年12月，“华为杯”第十七届中国研究生数学建模竞赛二等奖（15分）</t>
  </si>
  <si>
    <t>2020-2021学年，担任团支书，3分</t>
  </si>
  <si>
    <t xml:space="preserve">1.2020年12月，校级“优秀研究生”，3分
2.2021年5月，校级“优秀共青团干部”，3分
</t>
  </si>
  <si>
    <t>张斯嘉</t>
  </si>
  <si>
    <t>刘澜</t>
  </si>
  <si>
    <t>1、张斯嘉，刘澜等.Skip-stop Train Service Stop Scheme In Urban Rail Transit Based 
On Passengers' Transfer
（A，除导师外一作，28分），2020年10月；
2、周天星，葛蘇慧等.市域铁路运营协同服务体系初探
（B+，除导师外三作，0.75分），2020年12月；
3、张斯嘉，刘澜等.考虑乘客反向换乘的城市轨道交通快慢车停站方案
（B+，除导师外一作，10.5分），2020年12月；</t>
  </si>
  <si>
    <t xml:space="preserve">1、发明专利：一种区域多式轨道交通运力资源调配方法（202011432391.6   
除导师外第1署名）（2分）；  
</t>
  </si>
  <si>
    <r>
      <rPr>
        <sz val="11"/>
        <rFont val="宋体"/>
        <family val="3"/>
        <charset val="134"/>
      </rPr>
      <t>1、境外会议：2021.1.28、华盛顿、Skip-stop Train Service Stop Scheme In Urban Rail Transit Based 
On Passengers' Transfer、发表；（18分）
2、境内会议：2021 World Transport Convention，2021.6.18、陕西西安、轨道交通枢纽运力资源调配方法研究、论文发表（4.5）</t>
    </r>
  </si>
  <si>
    <t>1、2020年12月：“华为杯”第17届中国研究生数学建模竞赛三等奖（10分）；</t>
  </si>
  <si>
    <t>1、2020年12月，获
校级优秀研究生，3分；
2、2020年12月，获
四川省综合素质A级证书，8分；</t>
  </si>
  <si>
    <t>王悦馨</t>
  </si>
  <si>
    <t>1、王悦馨，文超等.Predicting the effectiveness of supplement time on delay recoveries: a support vector regression
approach.（A+，一作，49分），2021年6月
2、王悦馨，文超等.A Support Vector Regression Model to Predict Train Delay Recovery: A Case Study of Wuhan-Guangzhou High-Speed Rail. (A，一作，28分），2020年10月</t>
  </si>
  <si>
    <t xml:space="preserve">1、境外会议：2021年1月、美国华盛顿、TRB交通运输会议、发表1篇论文
</t>
    <phoneticPr fontId="1" type="noConversion"/>
  </si>
  <si>
    <t>周芳如</t>
  </si>
  <si>
    <t>1、周芳如，彭其渊，潘槿仪.南京南站到发线运用方案对京沪高速铁路列车追踪间隔时间的影响分析
（B+，除导师外一作，10.5分），2021年6月；
2、潘槿仪，彭其渊，周芳如.虹桥站到发线运用对京沪高速铁路列车追踪间隔时间的影响分析
（B+，除导师外二作，4.5分），2021年6月；</t>
  </si>
  <si>
    <t xml:space="preserve">
1、“华为杯”第17届中国研究生数学建模竞赛优秀奖（5分）；</t>
  </si>
  <si>
    <t>1、2019-2021学年，担任学习委员，1分；</t>
  </si>
  <si>
    <t>李明阳</t>
  </si>
  <si>
    <t>李宗平</t>
  </si>
  <si>
    <t>谢薇</t>
  </si>
  <si>
    <t>“华为杯”第17届中国研究生数学建模竞赛二等奖（15分）</t>
  </si>
  <si>
    <t>1、2020年12月获校级明诚奖（3分）2、2020年12月获四川省综合素质A级证书（8分）</t>
  </si>
  <si>
    <t>刘珺</t>
  </si>
  <si>
    <t xml:space="preserve">Liu Jun,Hu lu等A queuing network simulation optimization method for coordination
control of passenger flow in urban rail transit stations（A+,一作，49分），2021年1月
</t>
  </si>
  <si>
    <r>
      <rPr>
        <sz val="11"/>
        <rFont val="宋体"/>
        <family val="3"/>
        <charset val="134"/>
      </rPr>
      <t>1.发明专利：一种基于流体排队网络的城市交通客流控制优化方法 (202011355014.7)1.4分 2.软件著作权：城市轨道交通线路客流控制软件V1.0（2021SR0024492）</t>
    </r>
  </si>
  <si>
    <t>1.““华为杯”第17届中国研究生数学建模竞赛二等奖（15分）”</t>
  </si>
  <si>
    <t>谢恩雨</t>
  </si>
  <si>
    <t>陈韬，谢恩雨，潘金山等，基于站群的铁路客运枢纽站技术作业计划编制系统研究与设计（B+,二作）2021年8月</t>
  </si>
  <si>
    <t>2020-2021学年，担任宣传委员，1分</t>
  </si>
  <si>
    <t>伍丽芳</t>
  </si>
  <si>
    <t>王群智</t>
  </si>
  <si>
    <t>王逸群</t>
  </si>
  <si>
    <t>蹇明</t>
  </si>
  <si>
    <t>1、Suchanya Samchai，王逸群.菠萝价值链分析——基于泰国清莱省的案例研究
（B，除导师外二作，3分），2020年9月；</t>
  </si>
  <si>
    <r>
      <rPr>
        <sz val="11"/>
        <rFont val="宋体"/>
        <family val="3"/>
        <charset val="134"/>
      </rPr>
      <t>1、2020年11月：2020年第十届亚太数学建模竞赛研究生组成功参与奖（0分）</t>
    </r>
  </si>
  <si>
    <t>1、2020-2021学年，担任班级生活委员，1分；</t>
  </si>
  <si>
    <t>1、2021年7月，获
四川省大学生综合素质A级证书，8分；
2、2021年5月，获校级优秀共青团干部，3分；
3、2021年1月，获校级优秀三助研究生，3分；
4、2020年12月，获校级明诚奖，3分</t>
  </si>
  <si>
    <t>于学礼</t>
  </si>
  <si>
    <t xml:space="preserve">1、2021年6月：2021年第十一届MathorCup高校数学建模挑战赛研究生组三等奖（7分）；
</t>
  </si>
  <si>
    <t>7分</t>
  </si>
  <si>
    <t>刘先润</t>
  </si>
  <si>
    <t>牟能冶</t>
  </si>
  <si>
    <r>
      <rPr>
        <sz val="11"/>
        <rFont val="宋体"/>
        <family val="3"/>
        <charset val="134"/>
      </rPr>
      <t xml:space="preserve">1、2021年5月：2021年第十八届五一数学建模竞赛研究生组成功参赛奖（0分）；
</t>
    </r>
  </si>
  <si>
    <t>周梦莹</t>
  </si>
  <si>
    <t>安全科学与工程</t>
  </si>
  <si>
    <t>张开冉</t>
  </si>
  <si>
    <t>伍玲玲</t>
  </si>
  <si>
    <t xml:space="preserve">1.2021第一届长三角高校数学建模竞赛研究生组三等奖（7分）     </t>
  </si>
  <si>
    <t xml:space="preserve">1.2021智慧中国杯大学生“全国两会”知识竞赛  一等奖（4分），校运会参赛证明 </t>
    <phoneticPr fontId="1" type="noConversion"/>
  </si>
  <si>
    <t>刘红灵</t>
  </si>
  <si>
    <t>刘晓波</t>
  </si>
  <si>
    <r>
      <rPr>
        <sz val="11"/>
        <rFont val="宋体"/>
        <family val="3"/>
        <charset val="134"/>
      </rPr>
      <t xml:space="preserve">1、肖玮，胥川等.A Hybrid LSTM-Based Ensemble Learning Approach for China Coastal Bulk Coal Freight Index Prediction
（A，三作，2分），2021年5月；
补论文相关材料
</t>
    </r>
  </si>
  <si>
    <t>1、发明专利：一种基于GPS数据的城市高架快速路动态安全性评价方法（202110039357.0   
第2署名）（12.5分）</t>
  </si>
  <si>
    <t>周韬</t>
  </si>
  <si>
    <t>郑芳芳</t>
  </si>
  <si>
    <t>1、发明专利：一种行驶轨迹的优化方法、装置、设备及可读存储介质（4705991）</t>
  </si>
  <si>
    <t>1.2020年第十届APMCM亚太地区大学生数学建模竞赛一等奖</t>
  </si>
  <si>
    <t>高楚翘</t>
  </si>
  <si>
    <t>2020年华为杯中国研究生数学建模竞赛优秀奖</t>
  </si>
  <si>
    <t>2019-2020学年，担任副班长，1分</t>
  </si>
  <si>
    <t>潘槿仪</t>
  </si>
  <si>
    <t>1、周芳如，彭其渊，潘槿仪等.南京南站到发线运用对列车追踪间隔时间的影响分析，《交通运输工程与信息》，
（B+，除导师外二作），2021年6月；
2、潘槿仪，彭其渊，周芳如等.虹桥站到发线运用对京沪高速铁路列车追踪间隔时间的影响分析，《综合运输》，（B+，除导师外一作），2021年6月。</t>
  </si>
  <si>
    <t>实用新型专利：一种基于交通工程的航空摄影测量用辅助工具（ZL202022306235.7，除导师外第2署名）（3分）；</t>
  </si>
  <si>
    <t>2020年12月，“华为杯”第十七届中国研究生数学建模竞赛三等奖（10分）</t>
  </si>
  <si>
    <t>1、2020-2021学年，担任班长，3分；</t>
  </si>
  <si>
    <t>1、2021年5月，获西南交通大学优秀共青团员，3分；
2、2021年7月，获四川省大学生综合素质“A”级证书，8分</t>
  </si>
  <si>
    <t>孙克洋</t>
  </si>
  <si>
    <t xml:space="preserve">1、 SUN Keyang, WEN Di, ZHANG Yan, LV Hongxia. Short Term Passenger Flow Forecasting for Sparse OD: A Feature Simplification Based Machine Learning Approach.（A，1作，28分），2021.01；
2、 李兆丰,倪少权,孙克洋,吕苗苗.基于多特征融合的城市轨道交通短时客流预测（B+, 3作，0.75分），2020.12；
3、 Jia Xie, Jie Zhang, KeYang Sun, ShaoQuan Ni. Passenger and energy-saving orientated train timetable and stop plan synchronization optimization model.(A++, 3作，7.5分)，2021.07
</t>
  </si>
  <si>
    <t>1、发明专利：一种OD客流预测方法、装置、设备及可读存储介质（202011527543.0，除导师外第一署名）（受理）</t>
  </si>
  <si>
    <t>1、境外会议：2021年1月、线上（华盛顿）、the TRB 100th Annual Meeting、《Short Term Passenger Flow Forecasting for Sparse OD: A Feature Simplification Based Machine Learning Approach》</t>
  </si>
  <si>
    <t>孙龙丽</t>
  </si>
  <si>
    <t>季必莹</t>
  </si>
  <si>
    <t>2020-2021 学年班级学习委员</t>
  </si>
  <si>
    <t>雷渝</t>
  </si>
  <si>
    <t>帅斌</t>
  </si>
  <si>
    <t>1、雷渝，帅斌等.基于半定量的FRAM道路危险品运输事故分析方法研究，中国安全生产科学技术，
（B，一作），2021年08月31日</t>
  </si>
  <si>
    <r>
      <rPr>
        <sz val="11"/>
        <rFont val="宋体"/>
        <family val="3"/>
        <charset val="134"/>
      </rPr>
      <t xml:space="preserve">1、发明专利受理：一种基于城市异质性的车辆合乘规划方法（CN202110187917.7除导师外第2署名）（0.4分）
</t>
    </r>
  </si>
  <si>
    <t xml:space="preserve">1、2021年08月：2021年第十八届五一数学建模竞赛研究生组二等奖（10分）；
</t>
  </si>
  <si>
    <t>闫科维</t>
  </si>
  <si>
    <t>2020-2021学年担任组织委员，1分</t>
  </si>
  <si>
    <t>杜雨琪</t>
  </si>
  <si>
    <t>1、2021年3月：2020年第十届APMCM亚太地区大学生数学建模竞赛二等奖（7分）</t>
  </si>
  <si>
    <t>1、2020年11月，积极参加世界交通运输大会成都论坛，0.5分；
2、2020年11月，参加第三届“亚蓉欧”全球合作伙伴大会，0.5分；</t>
  </si>
  <si>
    <t>余涛</t>
  </si>
  <si>
    <t>1、2020年亚太地区大学生数学建模竞赛一等奖（15分）；
2、2021年第十三届全国大学生电工数学建模竞赛一等奖（15分）；</t>
  </si>
  <si>
    <t>1、2020-2021学年，担任生活委员，1分；</t>
  </si>
  <si>
    <t>张思宇</t>
  </si>
  <si>
    <t>1.华为杯第十七届中国研究生数学建模竞赛三等奖（10分）</t>
  </si>
  <si>
    <t>10分</t>
  </si>
  <si>
    <t>9分</t>
  </si>
  <si>
    <t>1.2020年12月，获校级优秀研究生标兵</t>
  </si>
  <si>
    <t>9.3分</t>
  </si>
  <si>
    <t>董子其</t>
  </si>
  <si>
    <t>1、2021年7月：2021年第十三届“中国电机工程学会杯”全国大学生电工数学建模竞赛一等奖（15分）</t>
  </si>
  <si>
    <t>陈雅欣</t>
  </si>
  <si>
    <t>“华为杯”第17届中国研究生数学建模竞赛二等奖（15分）；</t>
  </si>
  <si>
    <t>2020年9月，明诚奖</t>
  </si>
  <si>
    <t>路广宇</t>
  </si>
  <si>
    <t>1、Yinying Tang,Si Chen,Guangyu Lu,Qisheng Zhang.Research on Hub-and-Spoke Transportation Network of China
Railway Express.（A+，除导师外二作，70*25%=17.5分，2021年6月）</t>
  </si>
  <si>
    <t>1、INFORMS ANNUAL MEETING：2020年11月，Washington DC virtual,发表会议论文两篇，其中第一作者一篇，第四作者一篇。</t>
    <phoneticPr fontId="1" type="noConversion"/>
  </si>
  <si>
    <t>1、“华为杯”第17届中国研究生数学建模竞赛二等奖（15分）</t>
  </si>
  <si>
    <t>1、2020-2021学年，担任班级心理委员，1分。</t>
  </si>
  <si>
    <t>李婉雯</t>
  </si>
  <si>
    <t>2020-2021学年，担任党支部宣传委员（1分）</t>
  </si>
  <si>
    <t>田玙珩</t>
  </si>
  <si>
    <t>“华为杯”第十七届中国研究生数学建模竞赛二等奖（15分）</t>
  </si>
  <si>
    <t>李栋</t>
  </si>
  <si>
    <t>1.李栋，彭其渊.高速铁路线路条件对列车追踪间隔时间的影响分析（B+，除导师外一作，15分），2021年4月</t>
  </si>
  <si>
    <t>1.2020年11月：2020年第十届亚太地区数学建模竞赛研究生组特等奖、创新奖（15分）</t>
  </si>
  <si>
    <t>1.2020年12月，获优秀研究生，3分；2.2021年5月，获优秀共青团员，3分</t>
  </si>
  <si>
    <t>吴佩秀</t>
  </si>
  <si>
    <t>陈钉均</t>
  </si>
  <si>
    <t>1、Bing Wang,Peixiu Wu,Quanchao Chen , and Shaoquan Ni.Prediction and Analysis of Train Passenger Load Factor of High-Speed Railway Based on LightGBM Algorithm(A+，二作，17.5分），2021年6月；     2、陶子予,吴佩秀,倪少权.区域轨道交通对成都建设国家中心城市的影响研究（C，二作，1.25分），2020年10月</t>
  </si>
  <si>
    <r>
      <rPr>
        <sz val="11"/>
        <rFont val="宋体"/>
        <family val="3"/>
        <charset val="134"/>
      </rPr>
      <t>一种联程联运路径选择方法、装置、设备及可读存储介质;（CN202011506157.3 除导师外第2署名）（受理：2分）</t>
    </r>
  </si>
  <si>
    <t xml:space="preserve">国际会议境内举办：2021年5月21日-5月24日、成都、The Fourth International on Smart Vehicular Technology, Transportation, Communication and Applications(VTCA,2021)，仅在会议上宣读论文 </t>
    <phoneticPr fontId="1" type="noConversion"/>
  </si>
  <si>
    <t>彭慧</t>
  </si>
  <si>
    <t xml:space="preserve">   </t>
  </si>
  <si>
    <r>
      <rPr>
        <sz val="11"/>
        <rFont val="宋体"/>
        <family val="3"/>
        <charset val="134"/>
      </rPr>
      <t>1.鲁工圆,赵华铭,雷元争,彭慧,杜鹏,孙琼,彭其渊.基于利用率的城市轨道交通路网有效输送能力计算方法[J].铁道运输与经济,2021,43(06):111-118（B+，除导师外三作，0.75分），2021年6月</t>
    </r>
  </si>
  <si>
    <t>华为杯第十七届研究生数学建模竞赛三等奖</t>
  </si>
  <si>
    <t>黄沙沙</t>
  </si>
  <si>
    <t>张小强</t>
  </si>
  <si>
    <t>第九届 “认证杯”数学中国数学建模国际赛 Finalist 奖（15分）；</t>
  </si>
  <si>
    <t>韦楠楠</t>
  </si>
  <si>
    <t>2020年亚太地区大学生数学建模竞赛优秀奖（4分）</t>
  </si>
  <si>
    <t>2020年12月获眀诚奖，3分</t>
  </si>
  <si>
    <t>刘蓉</t>
  </si>
  <si>
    <t xml:space="preserve">1.刘蓉.预售模式下基于扩散效用的广告与定价决策研究.
（B+，一作独著，15分），2021年8月；
</t>
  </si>
  <si>
    <t>马逸青</t>
  </si>
  <si>
    <t>1、2020-2021学年，担任党支部书记，3分；</t>
  </si>
  <si>
    <t>1、2021年6月，获院级优秀共产党员，2分；2、2020年12月获优秀研究生干部，3分</t>
  </si>
  <si>
    <t>黄志航</t>
  </si>
  <si>
    <t xml:space="preserve">1、孙湛博，黄志航等.Batch-Based Vehicle Tracking in Smart Cities: A Data Fusion and Information
Integration Approach
（A，除导师外一作，28分），2021年9月
</t>
  </si>
  <si>
    <t>谭雪</t>
  </si>
  <si>
    <t>交通运输工程</t>
  </si>
  <si>
    <t>石红国</t>
  </si>
  <si>
    <t>1、谭雪、张小强.基于GRU深度网络的铁路短期货运量预测，铁道学报，（A+)49,2020年12月；2、谭雪、张小强.基于强化学习的多时隙铁路空车实时调配研究,交通运输工程与信息学报，（B+，一作）10.5，2020年12月；3、谭雪，张小强.不确定需求下铁路集装箱动态定价研究,交通运输工程与信息学报，（B+，二作）3.75，2021年9月</t>
    <phoneticPr fontId="1" type="noConversion"/>
  </si>
  <si>
    <t>亚太数学建模竞赛二等奖</t>
  </si>
  <si>
    <t>1、2020-2021学年，担任学习委员，1分。</t>
  </si>
  <si>
    <t>赵华铭</t>
  </si>
  <si>
    <t xml:space="preserve">1、鲁工园，赵华铭等.基于利用率的城市轨道交通路网输送能力计算方法
（B+，除导师外一作，7），2021年6月；
</t>
  </si>
  <si>
    <t xml:space="preserve">1、2020年12月：华为杯第十七届中国研究生数学建模竞赛二等奖（15分）；
</t>
  </si>
  <si>
    <t xml:space="preserve">1、发明专利：基于排队网络的共享汽车网络离散事件仿真系统构建方法（202011507083.5 第1署名,实审阶段）（2分）； </t>
  </si>
  <si>
    <t>1、2020中国（小谷围）人工智能创新创业大赛最具创意奖（4分）;2、“华为杯”第十七届中国研究生数学建模竞赛三等奖（10分）</t>
  </si>
  <si>
    <t>1、2020-2021学年，担任组织委员，1分；</t>
  </si>
  <si>
    <t>1、2020年12月，获校级个人荣誉称号明诚奖，3分；</t>
  </si>
  <si>
    <t>1、2020-2021学年交通运输与物流学院研究生新生杯篮球赛，0.5分</t>
  </si>
  <si>
    <t>陈宇帆</t>
  </si>
  <si>
    <r>
      <rPr>
        <sz val="11"/>
        <rFont val="宋体"/>
        <family val="3"/>
        <charset val="134"/>
      </rPr>
      <t xml:space="preserve">1、李宗平，陈宇帆等.多制式区域轨道交通网络关键节点识别研究，安全与环境学报，（A，除导师外一作，28分），2021年08月；
2、鞠艳妮，李宗平，陈宇帆等.区域轨道交通系统节点重要度及故障恢复研究，中国安全科学学报，（A+，除导师外二作，21分），2021年02月；
3、陈宇帆，蔡正洪.铁路超限货物判别和安全监测技术应用与发展，中国铁路，（B+，一作，10.5分），2021年04月；
</t>
    </r>
    <r>
      <rPr>
        <u/>
        <sz val="11"/>
        <rFont val="宋体"/>
        <family val="3"/>
        <charset val="134"/>
      </rPr>
      <t>4、曹力文，李宗平，鞠艳妮，陈宇帆.成都市中心城区路内停车收费费率研究，城市交通，（B+，除导师外三作，0.75分），2020年12月。</t>
    </r>
  </si>
  <si>
    <t>1、发明专利受理：基于分层Petri网的区域轨道交通网络承载力仿真系统及方法，专利号：202011304396.0，第一署名（1.2分）。缺材料</t>
  </si>
  <si>
    <t>1、2020-2021学年，担任班长，3分。</t>
  </si>
  <si>
    <t>1、2020年12月，获西南交通大学优秀研究生干部，3分。</t>
  </si>
  <si>
    <t>1、2021年5月，获西南交通大学“四史”及新冠肺炎疫情防控知识竞答大赛二等奖，2分；
2、2021年5月，获2020年度西南交通大学“好新闻”（视听类）作品征集优秀奖，0.75分。</t>
  </si>
  <si>
    <t>栗广暄</t>
  </si>
  <si>
    <t>张杰</t>
  </si>
  <si>
    <t>1、2020-2021学年，担任西南交通大学扬华研究生新闻中心摄影组组长， 2分；</t>
  </si>
  <si>
    <t>1、2020年12月，获得西南交通大学2019-2020学年“优秀研究生干部”荣誉称号，3分；</t>
  </si>
  <si>
    <t>1、2021年5月，获得西南交通大学党委宣传部2020年西南交通大学好新闻（视听类）二等奖2项、三等奖1项、优秀奖3项，2×2+1×1+0.75×3 = 7.25分；
2、2021年5月，获得西南交通大学党委宣传部2020年西南交通大学好新闻（新媒体类）优秀奖1项，0.75分；
3、2021年5月，获得西南交通大学2020-2021学年足球院系赛男子团体第四名，2分；</t>
  </si>
  <si>
    <t>符策炜</t>
  </si>
  <si>
    <t>庄河</t>
  </si>
  <si>
    <t>1.2020-2021学年交通运输与物流学院研究生新生杯篮球赛（0.5）；
2.2020中国国际车联网技术大会志愿者（0）；</t>
  </si>
  <si>
    <t>郭立昌</t>
  </si>
  <si>
    <t>闫海峰</t>
  </si>
  <si>
    <t>1、2020-2021学年，担任体育委员，1分；</t>
  </si>
  <si>
    <t>1、2020年9月，参加2020-2021学年交通运输与物流学院研究生新生杯篮球赛，0.5分；</t>
  </si>
  <si>
    <t>刘蒋翔</t>
  </si>
  <si>
    <t>霍娅敏</t>
  </si>
  <si>
    <t>1、2021年6月：2021年第十八届五一数学建模竞赛研究生组一等奖（15分）</t>
  </si>
  <si>
    <t>高乙元</t>
  </si>
  <si>
    <t>境内会议：2021年7月5-6日、成都、Second International Conference on Rail Transportation、发表会议论文</t>
    <phoneticPr fontId="1" type="noConversion"/>
  </si>
  <si>
    <t>李婷婷</t>
  </si>
  <si>
    <t>马剑</t>
  </si>
  <si>
    <t xml:space="preserve"> </t>
  </si>
  <si>
    <t xml:space="preserve"> 参加世界交通运输技术论坛，2.25</t>
    <phoneticPr fontId="1" type="noConversion"/>
  </si>
  <si>
    <t>亚太杯大学生数学建模竞赛一等奖</t>
  </si>
  <si>
    <t>甘易玄</t>
  </si>
  <si>
    <t>1、甘易玄，薛锋.考虑货物到达与列车出发时间接续的货物列车编成辆数研究（B+，一作，15分），2020年04月；
2、罗霞，胡剑鹏，甘易玄.基于鲁棒接续时间要求的铁路空车调运优化
（A，三作，2分），2021年05月；</t>
  </si>
  <si>
    <t xml:space="preserve">发明专利授权：基于三参数区间泛灰数的铁路车站能力表示方法（ZL201910302284.2，除导师外第5署名）（2.5分），2021年7月
</t>
  </si>
  <si>
    <t>2021年6月：2021年第十八届五一数学建模竞赛一等奖（15分）</t>
  </si>
  <si>
    <t>2021年5月，获西南交通大学优秀共青团员，3分</t>
  </si>
  <si>
    <t>王思琛</t>
  </si>
  <si>
    <r>
      <rPr>
        <sz val="11"/>
        <rFont val="宋体"/>
        <family val="3"/>
        <charset val="134"/>
      </rPr>
      <t>1、蒋阳升，王思琛等.混入智能网联车队的混合交通流元胞自动机模型
（B+，除导师外一作，10.5分），2021年01月；
2、蒋阳升，刘梦，王思琛等.基于跟驰特性的智能网联车混合交通流轨迹重构
（A，除导师外二作，10分），2021年04月；</t>
    </r>
    <r>
      <rPr>
        <u/>
        <sz val="11"/>
        <rFont val="宋体"/>
        <family val="3"/>
        <charset val="134"/>
      </rPr>
      <t>3、蒋阳升，高宽，刘梦，王思琛等.基于卡尔曼滤波的交叉口排队长度实时估计模型（A，除导师外三作，2分）2021年04月；</t>
    </r>
    <r>
      <rPr>
        <sz val="11"/>
        <rFont val="宋体"/>
        <family val="3"/>
        <charset val="134"/>
      </rPr>
      <t>4、蒋阳升，刘梦，王思琛等.基于网联车轨迹重构的交通油耗和排放估计方法（A，除导师外二作，10分），2021年07月；5、蒋阳升，王思琛等.A cellular automata model for mixed traffic flow considering the driving behavior of connected automated vehicle platoons（A+，除导师外一作，49分），2021年07月；6、姚志洪、王思琛等.A Two-level Model for Traffic Signal Timing and Trajectories Planning of Multiple Connected Automated Vehicles in a Random Environment（A，除导师外二作，10分）2021年</t>
    </r>
  </si>
  <si>
    <t>1、发明专利：车联网环境系基于卡尔曼滤波的车辆排队长度估计方法（受理）专利号：202011319755.X 第3署名（0.3分）
2实用新型：
①一种提高BRT专用道利用率的地面信号显示系统  专利号：202022765136.5  第2署名（2分）
②一种应用于夜间的触摸式红绿灯地面显示装置  专利号：202022725041.0  第3署名（1.5分）
（3）计算机软件著作权
①基于元胞自动机的单车道智能网联车轨迹生成软件V1.0
专利号：2021SR0229647第1署名（7分）
③物流配送中心选址及运量分配软件V1.0
专利号：2021SR0833594单独署名（10分）</t>
  </si>
  <si>
    <t>境外会议线上举办：2021年01月27日、线上、Transportation Research Board国际学术活动、发表；</t>
    <phoneticPr fontId="1" type="noConversion"/>
  </si>
  <si>
    <t>2020年12月：中国（小谷围）人工智能创新创业大赛最具创意奖（4分）</t>
  </si>
  <si>
    <t>2020年12月，校级优秀研究生，3分；</t>
  </si>
  <si>
    <t>1、2021年4月第五届全国大学生环保知识竞赛省部级优秀奖，1.75分。2、2021年3月第五届“丝路杯”全国数独大赛暨“一带一路""高校数独联盟锦标赛，获省部级文体竞赛最佳优秀奖，1.75分</t>
  </si>
  <si>
    <t>岳梦圆</t>
  </si>
  <si>
    <t>王明慧</t>
  </si>
  <si>
    <t>境内会议：2021年5月21日-5月24日、成都、The Fourth International on Smart Vehicular Technology, Transportation, Communication and  Applications(VTCA,2021)，在会议分会场上宣读被收录论文，但该会议论文未在《西南交通大学学术期刊分级目录》中；</t>
    <phoneticPr fontId="1" type="noConversion"/>
  </si>
  <si>
    <t>2020-2021学年，担任心理委员，1分；</t>
  </si>
  <si>
    <t>陈璟</t>
  </si>
  <si>
    <t>杨达</t>
  </si>
  <si>
    <t>1、沈悦，陈璟等.车联网环境下自动驾驶车辆动态障碍物协作避让模型(B+,除导师外二作，3.75分)，2021年5月</t>
  </si>
  <si>
    <t>李思成</t>
  </si>
  <si>
    <t>刘海旭</t>
  </si>
  <si>
    <t>副班长+生活委员=1分</t>
  </si>
  <si>
    <t>明诚奖3分</t>
  </si>
  <si>
    <t>篮球赛0.5分</t>
    <phoneticPr fontId="1" type="noConversion"/>
  </si>
  <si>
    <t>4.5分</t>
  </si>
  <si>
    <t>0.45分</t>
  </si>
  <si>
    <t>赵琴</t>
  </si>
  <si>
    <t>李明</t>
  </si>
  <si>
    <t>2021年第十八届五一建模数学竞赛二等奖</t>
  </si>
  <si>
    <t>张健魁</t>
  </si>
  <si>
    <t>甘蜜</t>
  </si>
  <si>
    <t>甘蜜，李丹丹，王嘉伟，张健魁，黄青蓝.A comparative analysis of the competition strategy of seaports under carbon emission constraints（A++,除导师外三作），2021年8月</t>
  </si>
  <si>
    <t>2021年第十一届MathorCup高校数学建模挑战赛 三等奖（7分）</t>
  </si>
  <si>
    <t xml:space="preserve">2020-2021学年西南交通大学校研究生会 媒体宣传部副部长
2020-2021学年西南交通大学2019级4班 宣传委员
</t>
  </si>
  <si>
    <t>西南交通大学第二届“你不知道的传统文化” 三等奖</t>
  </si>
  <si>
    <t>王妍</t>
  </si>
  <si>
    <t>史思伊</t>
  </si>
  <si>
    <t>邱小平</t>
  </si>
  <si>
    <t>1、2021年2月：2020年亚太杯数学建模竞赛研究生组一等奖（10分）；</t>
  </si>
  <si>
    <t>谢敏</t>
  </si>
  <si>
    <t xml:space="preserve">1、牟能冶，王竹韬，谢敏.成都市南向通道建设区域协同发展测度与演化分析
（B+，除导师外二作，4.5分），2020年12月；
</t>
  </si>
  <si>
    <t xml:space="preserve">1、2020年，第六届国际“互联网+”大学生创新创业大赛获得铜奖，0分；缺时间
2.2021年，五一数学建模竞赛获得成功参与奖，4分；
</t>
    <phoneticPr fontId="1" type="noConversion"/>
  </si>
  <si>
    <t>2020年在校学生会工作，被评为“优秀干事”，0分；
2021年获得“优秀志愿者”荣誉证书，2分；
西南交通大学2020年第二届“搜知杯”信息素养大赛荣获优胜奖，0.75分；
2021年参与中国校园健康行动儿童安全天网执行委员会主办的“儿童安全天网工程”科普知识竞答活动，获得二等奖，1.75分。</t>
    <phoneticPr fontId="1" type="noConversion"/>
  </si>
  <si>
    <t>汪敏</t>
  </si>
  <si>
    <t>牟能冶,汪敏,孙越,康秋萍等.基于旅客需求的高速铁路客运服务质量评价（B+，除导师外译作，10.5分），2021年4月。</t>
  </si>
  <si>
    <t>1、2021年7月：2021年第十八届五一数学建模竞赛研究生组成功参赛奖</t>
  </si>
  <si>
    <t>1、2020-2021学年，担任西南交通大学交通运输与物流学院研究生会文体部部长，2分</t>
  </si>
  <si>
    <t>1、2020年12月，获校级明诚奖，3分；
2、2021年5月，获校级优秀共青团员，3分。</t>
  </si>
  <si>
    <t>安全工程</t>
  </si>
  <si>
    <t>吴海涛</t>
  </si>
  <si>
    <t xml:space="preserve">1、2021年6月：2021年第十八届五一数学建模竞赛研究生组三等奖（7分）；
</t>
  </si>
  <si>
    <t>1、参与交通运输与物流学院2020年秋季研究生新生篮球赛；0.5分；</t>
  </si>
  <si>
    <t>杜红响</t>
  </si>
  <si>
    <t>2021年第十八届五一数学建模竞赛三等奖</t>
  </si>
  <si>
    <t>洪海浪</t>
  </si>
  <si>
    <t>傅志坚</t>
  </si>
  <si>
    <t>（1）地铁站乘客疏散时间管控系统V1.0（软件著作权）
（2）基于pathfinder的高层建筑疏散路径选择仿真系统V1.0（软件著作权）</t>
  </si>
  <si>
    <t xml:space="preserve">1、2021年7月1日，获第四届中青杯全国大学生数学建模竞赛研究生组三等奖，7分；
</t>
  </si>
  <si>
    <t>1、2020-2021学年，担任党支部组织委员，2分；</t>
  </si>
  <si>
    <t>李盼盼</t>
  </si>
  <si>
    <t>1、2021年7月：2021年第一届长三角高校数学建模竞赛研究生组三等奖（7分）；</t>
  </si>
  <si>
    <t>2021年校内实践基地优秀学员，2分；</t>
  </si>
  <si>
    <t>2021年全国大学生心理知识竞赛一等奖（4分）；</t>
  </si>
  <si>
    <t>周杰</t>
  </si>
  <si>
    <t>第四届中青杯全国大学生数学建模竞赛三等奖</t>
  </si>
  <si>
    <t>王瑜镶</t>
  </si>
  <si>
    <t>蒋朝哲</t>
  </si>
  <si>
    <t>1、2020—2021学年担任副长，1分</t>
  </si>
  <si>
    <t>杨静</t>
  </si>
  <si>
    <t>外观设计专利:火车车厢（货运火车）（ZL202130075661.1,除导师外第一署名）</t>
  </si>
  <si>
    <t>第四届中青杯全国大学生数学建模竞赛研究生组三等奖</t>
  </si>
  <si>
    <t>王可欣</t>
  </si>
  <si>
    <t>刘梦</t>
  </si>
  <si>
    <t>唐优华</t>
  </si>
  <si>
    <t>1、基于跟驰特性的智能网联车混合交通流车辆轨迹重构.（A，除导师外一作，28分），2021年4月；
2、基于网联车轨迹重构的交通油耗和排放估计方法.
（A，除导师外一作，28分），2021年7月；3、Stability Analysis of Heterogeneous Traffic Flow Considering Degradations of Connected Automated Vehicles and Time Delays.（A，二作，10分），2021年1月；4、A Two-level Model for Traffic Signal Timing and Trajectories Planning of Multiple CAVs in a Random Environment.（A+，除导师外二作，17.5分），2021年4月；5、基于卡尔曼滤波的交叉口排队长度实时估计模型.（A，除导师外二作，10分），2021年4月；6、混入智能网联车队的混合交通流元胞自动机模型.（B+，除导师外三作，0.75分），2021年1月；</t>
  </si>
  <si>
    <t xml:space="preserve">1、软件著作权：标准交叉口通行能力计算软件V1.0 （2021SR0833595，单独署名）（10分）
2、软件著作权：道路通行能力计算软件V1.0 （2021SR0833596，单独署名）（10分）
</t>
  </si>
  <si>
    <t>1、境外会议：2021年01月25日参加Transportation Research Board国际学术活动墙报展（境外会议线上举办）</t>
  </si>
  <si>
    <r>
      <rPr>
        <sz val="11"/>
        <rFont val="宋体"/>
        <family val="3"/>
        <charset val="134"/>
      </rPr>
      <t>1、2020年12月：“华为杯”全国研究生数学建模竞赛二等奖（15分）；2、2020中国(小谷围)人工智能创业大赛最具创意奖（4分）；</t>
    </r>
  </si>
  <si>
    <t>1、2021年5月，获得西南交通大学优秀团干，3分；2、2020年12月，获得四川省大学生综合素质A级证书，8分；</t>
  </si>
  <si>
    <t>黎双喜</t>
  </si>
  <si>
    <t>1、吴海涛，黎双喜.高铁应急调度STAMP/STPA安全性分析（A+，除导师外一作，70分），2021年6月；</t>
  </si>
  <si>
    <t>70分</t>
  </si>
  <si>
    <t>1,2021年6月：2021年第十八届五一数学建模竞赛研究生组三等奖（7分）；</t>
  </si>
  <si>
    <t>1,2020-2021学年，担任组织委员，1分；</t>
  </si>
  <si>
    <t>文原劲</t>
  </si>
  <si>
    <t>1、张光远，胡晋等.高速铁路调度员疲劳程度分级及预测方法研究（A+，除导师外二作，21分），2021年5月</t>
  </si>
  <si>
    <r>
      <rPr>
        <sz val="11"/>
        <rFont val="宋体"/>
        <family val="3"/>
        <charset val="134"/>
      </rPr>
      <t>1、2020年12月：2020年第十届亚太地区大学生数学建模竞赛三等奖（4分）</t>
    </r>
  </si>
  <si>
    <t>孙峰</t>
  </si>
  <si>
    <r>
      <rPr>
        <sz val="11"/>
        <rFont val="宋体"/>
        <family val="3"/>
        <charset val="134"/>
      </rPr>
      <t xml:space="preserve">1、Da Yang,Yuezhu Wu, Feng Sun等.Freeway Accident Detection and Classification Based on the Multi-Vehicle Trajectory Data and Deep Learning Model
（A++，除导师外二作，37.5分），2021年7月；
</t>
    </r>
  </si>
  <si>
    <t>1、“华为杯”第17届中国研究生数学建模竞赛二等奖（15分）；</t>
  </si>
  <si>
    <t>方嘉欣</t>
  </si>
  <si>
    <t>胥川</t>
  </si>
  <si>
    <t xml:space="preserve">1、2020年12月：华为杯”第十七届中国研究生数学建模竞赛成功参与奖（5分）
</t>
  </si>
  <si>
    <t>1、2021年5月，获“优秀共青团干部”，3分；    2、2020年12月，获“明诚奖”，3分；</t>
  </si>
  <si>
    <t>白阳</t>
  </si>
  <si>
    <t>陶思宇</t>
  </si>
  <si>
    <t>境外会议：2020年11月12号，线上会议</t>
    <phoneticPr fontId="1" type="noConversion"/>
  </si>
  <si>
    <t>朱蔓</t>
  </si>
  <si>
    <t>1、陈锦渠，左彤，朱蔓等.城市轨道交通网络失效修复策略，安全与环境学报，（A，三作，2分），2020年12月17日；2、陈锦渠，朱蔓，殷勇等.城市轨道交通区间失效修复策略仿真研究，计算机仿真，（A，二作，10分）</t>
  </si>
  <si>
    <t>1、2019年X月：2021年第十八届五一数学建模竞赛研究生组二等奖（10分）</t>
  </si>
  <si>
    <r>
      <rPr>
        <sz val="11"/>
        <rFont val="宋体"/>
        <family val="3"/>
        <charset val="134"/>
      </rPr>
      <t>1、2020-2021学年，担任党支部宣传委员，1分；</t>
    </r>
  </si>
  <si>
    <t>1、2021年获西南交通大学优秀共产党员，3分；2、2020年12月，获西南交通大学优秀研究生，3分</t>
  </si>
  <si>
    <t>1、2021年5月，获宜宾研究院歌唱比赛三等奖，1分；</t>
  </si>
  <si>
    <t>颜艳</t>
  </si>
  <si>
    <t>寇玮华</t>
  </si>
  <si>
    <r>
      <t>2020</t>
    </r>
    <r>
      <rPr>
        <sz val="10.5"/>
        <rFont val="宋体"/>
        <family val="3"/>
        <charset val="134"/>
      </rPr>
      <t>年12月：2020年亚太杯数学建模竞赛三等奖</t>
    </r>
  </si>
  <si>
    <t>张楚良</t>
  </si>
  <si>
    <t>杨飞</t>
  </si>
  <si>
    <t xml:space="preserve">1、杨飞，王利雷等.论文题目Research on Influence Factors of Subway Passenger Flow Using Cell Phone Data and Points of Interest Data
（B+，除导师外三作，0分），2021年7月；
</t>
  </si>
  <si>
    <t>1、2020年12月：2020第八届数学中国数学建模国际赛（小美赛）二等奖（10分）</t>
  </si>
  <si>
    <t>1、2020-2021学年，担任研究生会主席，3分；</t>
  </si>
  <si>
    <t>1、2021年8月，获院级优秀共产党员，2分；2、2020年12月 校级优秀研究生干部，3分</t>
  </si>
  <si>
    <t>1、积极参加院校及集体活动，0分</t>
  </si>
  <si>
    <t>梁智博</t>
  </si>
  <si>
    <t>李旋</t>
  </si>
  <si>
    <t>杨鸿泰</t>
  </si>
  <si>
    <t>1.Hongtai Yang,Xuan Li,Chaojing Li,Jinghai Huo,and Yugang Liu. 
How Do Different Treatments of Catchment Area Affect the Station Level Demand Modeling of Urban Rail Transit?
(A+，除导师外以一作，49分)，2021年6月
2.Hongtai Yang, Chaojing Li, Xuan Li, Jinghai Huo, Yi Wen, Emma G. P. Sexton, and Yugang Liu.
 Effects of Coverage Area Treatment, Spatial Analysis Unit, and Regression Model on the Results of Station-Level Demand Modeling of Urban Rail Transit 
(A+，除导师外二作，21分)，2021年8月
3.Hongtai Yang, Xuan Li, Chaojing Li, Qian Ge,Yugang Liu. How to define the optimal catchment area for subway stations? A study of five cities in the U.S.
(A，除导师外一作，28分)，2021年1月</t>
  </si>
  <si>
    <t>1.Transportation Research Board 100th Annual Meeting：2021年1月30日，线上，Modeling Approaches for the Analysis of Urban Rail Transit Systems，已发表
2.第十六次空间行为与规划研究会：2020年12月12日，线上，土地利用与交通出行的非线性关系，未发表</t>
    <phoneticPr fontId="1" type="noConversion"/>
  </si>
  <si>
    <t>1.2021年5月31日，获2021年第十四届“认证杯”数学中国数学建模网络挑战赛一等奖（15分）；
2. 2021年7月20日，获2021年全国大学生数据统计与分析竞赛研究生组二等奖（10分）</t>
  </si>
  <si>
    <t>1.2020-2021学年，担任支部书记，3分</t>
  </si>
  <si>
    <t>1.2021年6月，获院级优秀共产党员，2分</t>
  </si>
  <si>
    <t>陈莹</t>
  </si>
  <si>
    <t>1、发明专利：一种基于乘客需求重识别的收入最大化票额分配方法（202110259340.6   
除导师外第2署名）（2分）；  
2、发明专利：一种基于乘客需求重识别的长距离优先票额分配方法（202110259339.3，除导师外第1署名）（2分）；    3.发明专利：一种识别乘客潜在购票需求的方法（202110259342.5），除导师外第3署名（2分）</t>
  </si>
  <si>
    <t>1、境外会议：2021.6.15、中国西安、世界交通运输工程技术论坛、论文已接收；
2、境外会议：2021年12月、中国西安、 the 20th COTA International Conference of Transportation Professionals (CICTP) 、论文发表已接收；只算一项</t>
    <phoneticPr fontId="1" type="noConversion"/>
  </si>
  <si>
    <t>1、2021年5月  世界交通运输工程技术论坛 优秀墙报奖</t>
  </si>
  <si>
    <t>1、2020年12月，获
校级明诚奖，3分；</t>
  </si>
  <si>
    <t>1、2021年4月，获全国大学生新能源知识竞赛 校级一等奖，3分；</t>
  </si>
  <si>
    <t>俞富盛</t>
  </si>
  <si>
    <t>1、2021年06月：2021年第十八届五一数学建模竞赛研究生组二等奖（10分）；</t>
  </si>
  <si>
    <t>申毅杰</t>
  </si>
  <si>
    <t>1、2021年第十三届ERP国际竞赛优秀奖（4分）；           2、第十八届五一数学建模竞赛一等奖（15分）</t>
    <phoneticPr fontId="1" type="noConversion"/>
  </si>
  <si>
    <t xml:space="preserve">1、2020年12月，获校级“优秀研究生干部”荣誉称号，3分；      </t>
  </si>
  <si>
    <t>王克明</t>
  </si>
  <si>
    <t>邓诗弋</t>
  </si>
  <si>
    <t>2021年6月17日，在西安参加世界
交通运输大会（宣读但未录用）</t>
  </si>
  <si>
    <t>1、2020-2021学年，担任党支部组织委员，2分</t>
  </si>
  <si>
    <t>1、2020年3月，获得全国大学生组织管理能力大赛优秀奖，0.75分；_x000D_2、2021年6月，获得大学生基本技能大赛校级二等奖，2分；3、参加学院组织观看中共中央庆祝中国共产党成立100周年大会，0分</t>
  </si>
  <si>
    <t>肖玉曼</t>
  </si>
  <si>
    <t>境内会议：2021年6月，参加世界交通运输技术会议，自动驾驶与共享交通论坛，只做报告论文未发表，但获得优秀墙报奖（6分）</t>
  </si>
  <si>
    <r>
      <rPr>
        <sz val="11"/>
        <rFont val="宋体"/>
        <family val="3"/>
        <charset val="134"/>
      </rPr>
      <t xml:space="preserve">
1、“华为杯”第17届中国研究生数学建模竞赛二等奖（15分）； 2、世界运输工程技术论坛WTC2021 优秀墙报奖（5分）</t>
    </r>
  </si>
  <si>
    <t>1、2021年5月，获西南交通大学“优秀共青团员”荣誉称号（3分）；</t>
  </si>
  <si>
    <t>邓一平</t>
  </si>
  <si>
    <t>1.担任扬华研究生新闻中心新媒体负责人</t>
  </si>
  <si>
    <t>1.西南交通大学优秀研究生干部
2.西南交通大学好新闻作品征集二等奖3.西南交通大学好新闻作品征集比赛优秀奖</t>
  </si>
  <si>
    <t>吴雨遥</t>
  </si>
  <si>
    <t>1、陈锦渠、吴雨遥等.城市轨道交通站点可达性研究(B+，除老师外二作，3.75分），2020年12月；
2、鞠子奇、吴雨遥等.国外轨道交通发展对我国城市群轨道交通一体化的启示（B+，除老师外二作，3.75分），2021年3月。</t>
  </si>
  <si>
    <t>1.2021年6月：2021年第十八届五一数学建模竞赛二等奖（10分）</t>
  </si>
  <si>
    <t>赵浩翔</t>
  </si>
  <si>
    <t>1、亚太杯一等奖</t>
    <phoneticPr fontId="1" type="noConversion"/>
  </si>
  <si>
    <t>认知杯竞赛二等奖</t>
    <phoneticPr fontId="1" type="noConversion"/>
  </si>
  <si>
    <t>周佳</t>
  </si>
  <si>
    <t>1,2020-2021学年，担任校研究生会学术部副部长，1分；</t>
  </si>
  <si>
    <t>1，2020年12月，获西南交通大学明诚奖荣誉称号，3分</t>
  </si>
  <si>
    <t>姜倩</t>
  </si>
  <si>
    <t>1、2020年12月：2020年第九届"认证杯"数学中国数学建模国际赛（小美赛）一等奖</t>
  </si>
  <si>
    <t>明诚奖，3分</t>
  </si>
  <si>
    <t>刘婷</t>
  </si>
  <si>
    <t>2020年数维杯国际大学生数学建模竞赛（省部级）</t>
  </si>
  <si>
    <t>1、2020-2021学年，担任学习委员，1分；</t>
  </si>
  <si>
    <t>1、2020年12月，获西南交通大学第二届“搜知杯”信息素养大赛优胜奖，0.75分；</t>
  </si>
  <si>
    <t>9.175</t>
  </si>
  <si>
    <t>李卓星</t>
  </si>
  <si>
    <t>张锦</t>
  </si>
  <si>
    <t>2020年第八届数学中国数学建模国际赛（小美赛）二等奖</t>
  </si>
  <si>
    <t>校运会参赛证明，0.5</t>
    <phoneticPr fontId="1" type="noConversion"/>
  </si>
  <si>
    <t>夏梦霏</t>
  </si>
  <si>
    <t>2021年3月：2020年第九届"认证杯"中国数学建模国际赛Finalist奖</t>
  </si>
  <si>
    <t>刘卿</t>
  </si>
  <si>
    <t>徐菱</t>
  </si>
  <si>
    <t>1、陈娇，徐菱，陈佳，刘卿.改进A_和动态窗口法的移动机器人路径规划
（A，除导师外三作，2分），2020年10月；
2、陈娇，向建平，刘卿等.基于方向和步长约束的
安全A_算法（B，除导师外三作，0.5分），2020年11月；                  3、徐菱，丁小东，陈佳，刘卿，江文辉.成都轨道交通产业竞争力水平综合评价研究（B+,除导师外三作，0.5分），2021年7月；</t>
  </si>
  <si>
    <t>1、2021年第十三届ERPsim国际竞赛优秀奖（4分）；</t>
  </si>
  <si>
    <t>1、2020-2021学年，担任心理委员，1分；</t>
  </si>
  <si>
    <t>1、2020年12月，获校级“优秀研究生”个人荣誉称号，3分；      2.2021.01，获得校级“优秀三助研究生”的个人荣誉称号，3分；</t>
  </si>
  <si>
    <t>赵夕涵</t>
  </si>
  <si>
    <t>1、赵夕涵，甘蜜，田昀翊等.应急突发事件下基于用户感知的物流效率评价
（B+，除导师外一作，10.5分），2021年8月</t>
  </si>
  <si>
    <t>1、informs 国际会议（INFORMS Virtual 2020 Annual Meeting）：2020年8月-2020年12月、线上举办、主题不限、汇报</t>
    <phoneticPr fontId="1" type="noConversion"/>
  </si>
  <si>
    <t>“华为杯”第17届中国研究生数学建模竞赛成功参与奖(5分)</t>
  </si>
  <si>
    <t>陈鹏</t>
  </si>
  <si>
    <t>何必胜</t>
  </si>
  <si>
    <t>He B , Chen P , D'Ariano A 等，A microscopic agent-based simulation for real-time dispatching problem
of a busy railway passenger station（A，除导师外一作，28分），2021年3月
系统仿真学报，除导师外一作，9.15,10.5分</t>
    <phoneticPr fontId="1" type="noConversion"/>
  </si>
  <si>
    <t xml:space="preserve">1、发明专利受理：数字孪生车站系统，基于该系统的作业调度方法及应用（202110155061.5，
除导师外第1署名）（1分）；  
</t>
  </si>
  <si>
    <t>1、境外会议：2020.9.23、线上举行、2020ITSC（智能交通系统）、已收录会议论文集；</t>
    <phoneticPr fontId="1" type="noConversion"/>
  </si>
  <si>
    <t>梁琪琛</t>
  </si>
  <si>
    <t>左大杰</t>
  </si>
  <si>
    <t>梁琪琛,黄蓉,左大杰.我国货物运输与经济发展适应性研究（B+，一作，2021年7月，10.5分）</t>
  </si>
  <si>
    <t xml:space="preserve">1、华为杯第十七届中国研究生数学建模竞赛二等奖（15分）；
</t>
  </si>
  <si>
    <t>1、2021年5月，获西南交通大学优秀共青团员，3分；
2、2021年5月，获全国高校一带一路知识竞赛优秀志愿者；
3、2021年7月，获四川省大学生综合组织A级证书，8分；
4、参加世界交通运输大会成都论坛，0.5分；
5、参加第三届亚蓉欧全球合作伙伴大会，0.5分；</t>
    <phoneticPr fontId="1" type="noConversion"/>
  </si>
  <si>
    <t>李定邦</t>
  </si>
  <si>
    <t>1、Fei Yang, Yanchen Wang, Peter J. Jin, Dingbang Li, Zhenxing Yao. Random Forest Model for Trip End
Identification Using Cellular Phone and
Points of Interest Data（A+，除导师外3作，3.5分），2021年6月</t>
  </si>
  <si>
    <t>1、境外会议：100th Annual Meeting of Transportation Research Board, Washington, D.C., 2021(TRB),A Random Forest Model for Trip End Identification Using Cellular Phone and POI Data:
A Field Case Study from China. 宣读该会议已见刊的论文且在分级目录中，18分)
2.第十五届中国智能交通年会</t>
    <phoneticPr fontId="1" type="noConversion"/>
  </si>
  <si>
    <t>1、2020年第九届"认证杯"数学中国数学建模国际赛二等奖（10分）</t>
  </si>
  <si>
    <t>1、2020-2021学年，担任学习委员，1分</t>
  </si>
  <si>
    <t>1、西南交通大学优秀研究生，3分</t>
  </si>
  <si>
    <t xml:space="preserve">
</t>
  </si>
  <si>
    <t>米荣伟</t>
  </si>
  <si>
    <t xml:space="preserve">1、雷渝，帅斌等.基于半定量的FRAM道路危险品运输事故分析方法研究
（B，除导师外二作，2.5分），2021年08月；
</t>
  </si>
  <si>
    <t xml:space="preserve">1、发明专利：一种城市快速路交织区的交通流组织优化方法（202010024326.3 
除导师外第1署名）（25分）；  </t>
  </si>
  <si>
    <t xml:space="preserve">1、2021年8月：2021年第十八届五一数学建模竞赛研究生组二等奖（10分）；
</t>
  </si>
  <si>
    <t>孙远东</t>
  </si>
  <si>
    <t>1、计算机软著：高速列车晚点恢复预测系统
除导师外第5署名（0.5分）；2、计算机软著：高速列车晚点可视化分析系统
除导师外第5署名（0.5分）；</t>
  </si>
  <si>
    <t>2020年12月：2020年第十届APMCM亚太地区数学建模竞赛一等奖（10分）</t>
  </si>
  <si>
    <t>王丽霞</t>
  </si>
  <si>
    <t xml:space="preserve">
1、2020年全国大学生英语翻译大赛省级一等奖（15分）；</t>
  </si>
  <si>
    <t>1、2020-2021学年，担任宣传委员，1分；</t>
  </si>
  <si>
    <t>1、2020年11月，获院级新生篮球赛三等奖，0.5分；</t>
  </si>
  <si>
    <t>李青青</t>
  </si>
  <si>
    <t>1、《基于灰色-粗糙集的高速铁路运营统计指标体系构建》论文题目（A，除导师外二作，12分），2021年3月；
2、《高速铁路运营统计指标体系构建及其内在关联性分析》、《中美铁路技术规章影响因素及差异性对比分析》等.论文题目（B+，除导师外一作，10.5*2=21分），2021年5月至6月。</t>
  </si>
  <si>
    <t>1、发明专利受理：基于产业网络模型的轨道交通产业关联效应评估方法，（2021.08.18，除导师外第1署名），（1分）；  
2、一种轨道交通产业集群水平的测度方法，（2021.08.18，除导师外第2署名），（0.4分）；     3、城市轨道交通装备制造业集群竞争力评价方法，（2021.09.10，除导师外第3署名），（0.3分）       4、基于VAR模型的轨道交通产业经济关联性研究（202111137749.7，第3署名），（0.3）。</t>
  </si>
  <si>
    <t>1、2021年5月：江苏省第十八届五一建模比赛二等奖（10分）。</t>
  </si>
  <si>
    <t xml:space="preserve">1、2020年12月，获
校级明诚奖称号，3分。               </t>
  </si>
  <si>
    <t>胡悦</t>
  </si>
  <si>
    <t>1、张光远，胡晋等.论文题目
（A+，除导师外三作，3.5分），2021年8月；</t>
  </si>
  <si>
    <t>1、2021年5月：2021年Mathor数学建模竞赛研究生组三等奖（7分）；</t>
  </si>
  <si>
    <t>1、2020-2021学年，担任交运学院研会执行主席，3分；</t>
  </si>
  <si>
    <t>1、2021年5月，获
校级优秀共青团干部，3分；
2.2020年12月，获校级优秀研究生，3分</t>
  </si>
  <si>
    <t>参加篮球赛、承唐新才、素质拓展等</t>
  </si>
  <si>
    <t>陈泽文</t>
  </si>
  <si>
    <t>1、陈泽文，张杰.基于DEA_BPNN模型的高速列车运行线效率计算方法研究(B+,除导师外一作，15分），2021年8月；</t>
  </si>
  <si>
    <t>1、2020-2021学年，担任班级组织委员，1分；</t>
  </si>
  <si>
    <t>汤振坤</t>
  </si>
  <si>
    <t>范文博</t>
  </si>
  <si>
    <t>孙运豪</t>
  </si>
  <si>
    <t>1、赵胜，孙运豪等.京沪高速铁路网鲁棒性评价体系构建
（A，除导师外二作，10分），2021年9月；</t>
  </si>
  <si>
    <t xml:space="preserve">1.国际会议境内举办：2021年5月21日-5月24日、成都、The Fourth International on Smart Vehicular Technology, Transportation, Communication and Applications(VTCA,2021)，仅在会议上宣读论文 </t>
    <phoneticPr fontId="1" type="noConversion"/>
  </si>
  <si>
    <t>1、2020-2021学年，担任党支部宣传委员、心理委员，2分；</t>
  </si>
  <si>
    <t>1、2020年10月，获新生篮球赛季军，1分；</t>
  </si>
  <si>
    <t>邓宇飞</t>
  </si>
  <si>
    <t>“华为杯”第十七届中国研究生数学建模竞赛 成功参与奖（5分）</t>
  </si>
  <si>
    <t>梁颖</t>
  </si>
  <si>
    <t xml:space="preserve"> 1.2020年第十届APMCM亚太地区大学生数学建模竞赛三等奖  （7分）；</t>
  </si>
  <si>
    <t>2.全国大学生预防艾滋病知识竞赛优秀奖 （1.75分）；</t>
  </si>
  <si>
    <t>葛蘇慧</t>
  </si>
  <si>
    <t>“华为杯”第十七届中国研究生数学建模竞赛优胜奖（5分）</t>
  </si>
  <si>
    <t>担任副班长，1分</t>
  </si>
  <si>
    <t>罗雯</t>
  </si>
  <si>
    <t xml:space="preserve">1、2020年第二届全国高校创新英语挑战活动英语词汇赛二等奖；                    </t>
  </si>
  <si>
    <t>陶颖</t>
  </si>
  <si>
    <t>蒋葛夫</t>
  </si>
  <si>
    <t>1、2021年7月：第十三届“中国电机工程学会机”全国大学生电工数学建模竞赛一等奖（15分）  2、2020年12月，亚太地区数学建模竞赛三等奖（4分）（不重复加）</t>
  </si>
  <si>
    <t>1、2020年12月，获校级优秀研究生，3分；  2、2021年5月，获校级优秀共青团干部，3分</t>
  </si>
  <si>
    <t>省级优秀奖1项，校级三等奖1项</t>
    <phoneticPr fontId="1" type="noConversion"/>
  </si>
  <si>
    <t>代宁</t>
  </si>
  <si>
    <t>1、2021年6月，获院级优秀共产党员；2、2021.5月 获优秀共青团干部；3、2020.12月获优秀研究生干部</t>
  </si>
  <si>
    <t>崔雪梅</t>
  </si>
  <si>
    <t>邵玉华</t>
  </si>
  <si>
    <t>1、2020年12月，获明诚奖，3分；2、2020年12月，获综合素质A级证书，8分；</t>
  </si>
  <si>
    <t>骆洋琦</t>
  </si>
  <si>
    <t>1/2021年6月：五一数学建模竞赛三等奖（7分）；
2、第十一届APMCM亚太地区大学生数学建模竞赛三等奖（7分）</t>
  </si>
  <si>
    <t>1.Fundamental diagrams of luggage-laden pedestrians
ascending and descending stairs
（A+，三作，3.5分），2021年3月；</t>
  </si>
  <si>
    <t xml:space="preserve">1、软件著作权：考虑恐慌情绪的行人疏散动力学模拟软件（登记号2021SR0966489   
第1署名）（10分）；  
</t>
  </si>
  <si>
    <t xml:space="preserve">1、2021年5月：2021年第十八届五一数学建模竞赛三等奖（7分）；
</t>
  </si>
  <si>
    <t>校内实践“密集人群风险防控平台关键技术” 获得校级荣誉证书</t>
  </si>
  <si>
    <t>刘洋</t>
  </si>
  <si>
    <t>唐智慧</t>
  </si>
  <si>
    <t>1、2020年“亚太杯”数学建模一等奖</t>
  </si>
  <si>
    <t>1、第五届全国大学生艾滋病预防知识竞赛，优秀奖</t>
  </si>
  <si>
    <t>黄艳</t>
  </si>
  <si>
    <t>牟瑞芳</t>
  </si>
  <si>
    <t>1、发明专利：一种基于 CATIA的静电除尘器三维模型构建方法 （202110296243.4除导师外第五署名）（0.1分）</t>
  </si>
  <si>
    <t>向建平</t>
  </si>
  <si>
    <t>1、童凌翔，徐菱等.制造商自营回收下的闭环供应链广告与定价决策（B+,除导师外三作，0.75分），2021年7月；
2、陈娇，向建平等.基于方向和步长约束的安全A*算法（B,除导师外二作，2.5分），2020年11月；</t>
  </si>
  <si>
    <t>2021年1月：2020年第五届数维杯数学建模竞赛研究生组二等奖（10分）</t>
  </si>
  <si>
    <t>涂义欢</t>
  </si>
  <si>
    <t>李国旗</t>
  </si>
  <si>
    <t>1.李国旗，涂义欢，段礼豪等.Survival Analysis of Logistics Service Providers: An Empirical Study of Chengdu, Area in China(A+,除导师外一作,49分），2020年12月；
2.袁 泉，涂义欢，李国旗.新冠疫情中物流网络的快速应对策略与体系重构(B+,二作，4.5分），2021年4月；</t>
  </si>
  <si>
    <t>1.2021年1月，2020年华为杯数学建模比赛二等奖（15分）</t>
  </si>
  <si>
    <t>1.2020-2021学年，担任体育委员，1分</t>
  </si>
  <si>
    <t>杨学娅</t>
  </si>
  <si>
    <t>2021年3月：第九届数学中国数学建模国际赛F奖（15分）</t>
  </si>
  <si>
    <t>王艺梦</t>
  </si>
  <si>
    <t xml:space="preserve">
1、“华为杯”第17届中国研究生数学建模竞赛成功参与奖（5分）</t>
  </si>
  <si>
    <t>戴丽</t>
  </si>
  <si>
    <t>马祖军</t>
  </si>
  <si>
    <t>1.2020-2021学年，担任交运学院研究生会办公室部门部长，2分。</t>
  </si>
  <si>
    <t>1、2020年12月，获校级“明诚奖”，3分。</t>
  </si>
  <si>
    <t>1.2020年9月，获得研究生会素质拓展活动一等奖，2分；
2.省级知识竞答优秀奖，1.75</t>
    <phoneticPr fontId="1" type="noConversion"/>
  </si>
  <si>
    <t>董青</t>
  </si>
  <si>
    <t>王坤</t>
  </si>
  <si>
    <t>1、2021年7月：2021年第四届中青杯全国大学生数学建模竞赛三等奖（7分）；
2、2021年4月：2021年“远见者杯”全国大学生创新促进就业大赛二等奖（10分）；</t>
  </si>
  <si>
    <t>1、2021年5月：2021年第五届全国大学生环保知识竞赛优秀奖（1.75分）；
2、2021年5月：2021年第二届全国大学生组织管理能力竞技活动校级三等奖（1分）
3、2020年12月：2021年第五届全国大学生预防艾滋病知识竞赛优秀奖（1.75分）
4、2020年12月：2020年全国大学生职业发展大赛校级优秀奖（0.75分）</t>
  </si>
  <si>
    <t>罗茂</t>
  </si>
  <si>
    <t>冯春</t>
  </si>
  <si>
    <t>2020年9月中国大学生在线承办“四史”学习教育竞答活动,成绩优秀，1.75分。</t>
  </si>
  <si>
    <t>韩明强</t>
  </si>
  <si>
    <t>江欣国</t>
  </si>
  <si>
    <t xml:space="preserve">
1、Jiang X, Han M,等. Examining the underlying exposures of hit-and-run and non-hit-and-run crashes，Journal of Transport &amp; Health，（A+，除导师外一作），2021年3月；</t>
  </si>
  <si>
    <t>1、2018-2019学年，担任学习委员，1分；</t>
  </si>
  <si>
    <t>桂兴凯</t>
  </si>
  <si>
    <t xml:space="preserve">1、2020年12月：亚太杯数学建模竞赛研究生组优秀奖（0分）
</t>
  </si>
  <si>
    <t>1、2021年5月，获中国交通运输协会2021(第四届）中国智慧物流与供应链创新发展大会志愿者</t>
    <phoneticPr fontId="1" type="noConversion"/>
  </si>
  <si>
    <t>刘馨洁</t>
  </si>
  <si>
    <t>1、2020年12月：第十届APMCM亚太地区大学生数学建模竞赛一等奖(10分)</t>
  </si>
  <si>
    <t>1、2020-2021学年，担任生活委员，1分</t>
  </si>
  <si>
    <t>姚雪</t>
  </si>
  <si>
    <t>1、Zhanbo Sun，Xue Yao等. Modeling Car-Following Heterogeneities by Considering Leader-follower Compositions and Driving Style Differences，Transportation Research Record
（A+，除导师外一作），2021年7月；（49分）
"
2、trb，除导师外一作（40分）</t>
  </si>
  <si>
    <t xml:space="preserve">1、发明专利：考虑车型和驾驶风格异质性的跟驰行为建模方法及其模型（202011548539.2  
除导师外第2署名）受理（2分）；
</t>
    <phoneticPr fontId="1" type="noConversion"/>
  </si>
  <si>
    <t>1、境外会议：2021.1.25-1.31、Washington, D.C.、100th Annual Meeting of the Transportation Research Board（TRB）、论文被录用且在会议上做了报告；（18分）
2、国际会议境内主办、2021.7.12-7.15、The 20th COTA International Conference of Transportation Professionals（CICTP），中国西安、论文被录用且在会议上做报告；（4.5分）
补照片等参加会议的证明材料</t>
    <phoneticPr fontId="1" type="noConversion"/>
  </si>
  <si>
    <t xml:space="preserve">
1、2020年12月，获“华为杯”第17届中国研究生数学建模竞赛成功参赛奖（5分）；</t>
  </si>
  <si>
    <t>1、2020-2021学年，担任班级心理委员（1分）</t>
  </si>
  <si>
    <t>1、2020年12月，获
校级优秀研究生，3分；</t>
  </si>
  <si>
    <t>王子航</t>
  </si>
  <si>
    <t>1、实用新型专利：《一种防行人误闯红灯的智能交通提示装置》（ZL202022946742.7,第二署名）（2.5分）</t>
  </si>
  <si>
    <t>1、2020年3月：第八届数学中国数学建模国际赛（小美赛）（10分）</t>
  </si>
  <si>
    <t>1、2020-2021学年，担任班长，3分</t>
  </si>
  <si>
    <t>1.2020年10月获交运学院_x000D_
新生杯篮球赛第三名，0.5分</t>
  </si>
  <si>
    <t>邓艺唯</t>
  </si>
  <si>
    <t>1、2020年12月：“华为杯”第17届中国研究生数学建模竞赛成功参与奖（5分）；</t>
  </si>
  <si>
    <t>赵倩</t>
  </si>
  <si>
    <t>第十届APMCM亚太地区大学生数学建模竞赛一等奖（10分）</t>
  </si>
  <si>
    <t>邵席荣</t>
  </si>
  <si>
    <t>第十届APMCM亚太地区大学生数学建模三等奖</t>
  </si>
  <si>
    <t>吴文平</t>
  </si>
  <si>
    <t>第十八届五一数学建模竞赛三等奖</t>
  </si>
  <si>
    <t>华慧</t>
  </si>
  <si>
    <t>1.2020年12月：第十二届挑战杯全国大学生创业竞赛国家铜奖；
2.2021年4月，2021年美国数学建模大赛二等奖。</t>
  </si>
  <si>
    <t>2020年全国大学生西部计划志愿服务项目考核优秀</t>
  </si>
  <si>
    <t>杨宗琴</t>
  </si>
  <si>
    <t>1.杨宗琴，薛锋等。基于高价值敏感货物运输时效性的铁路货车集结模式选择研究（B+，一作），2021年3月</t>
  </si>
  <si>
    <t>1、发明专利授权：基于三参数区间泛灰数的铁路车站能力表示方法（ZL201910302284.2，除导师外第5署名）（0分）</t>
  </si>
  <si>
    <t>1、第十八届五一数学建模竞赛省级二等奖；2、全国大学生英语翻译大赛省级二等奖</t>
  </si>
  <si>
    <t>2020-2021学年，担任班级副班长（1分）</t>
  </si>
  <si>
    <t>1、2021年5月，获优秀共青团员，3分      2、两会知识竞赛一等，4</t>
    <phoneticPr fontId="1" type="noConversion"/>
  </si>
  <si>
    <t>王晓阳</t>
  </si>
  <si>
    <t>1、王晓阳，杨廷宇等。
基于多智能体的跨区域综合交通应急调度研究（B+，一作）</t>
  </si>
  <si>
    <t>国际会议境内举办：2021年5月21日-5月24日、成都、The Fourth International on Smart Vehicular Technology, Transportation, Communication and Applications(VTCA,2021)，仅在会议上宣读论文</t>
  </si>
  <si>
    <t>刘雨竹</t>
  </si>
  <si>
    <t>王正彬</t>
  </si>
  <si>
    <t>1、2020年12月，获“华为杯”第17届中国研究生数学建模竞赛成功参赛奖（5分）；</t>
  </si>
  <si>
    <t xml:space="preserve">1.2020-2021学年，担任宣传委员，1分                 2.参加选调生培训讲座0.5
3.参加就业指导培训0.5
4.参加班级答辩活动0.5
5.参加建党100周年升旗仪式活动0.5
6.参加毕业就业动员大会0.5
7.参加研究生代表大会0.5
</t>
  </si>
  <si>
    <t>孙佳</t>
  </si>
  <si>
    <t>曹鹏</t>
  </si>
  <si>
    <t>国际会议境内举办、仅在会议上宣读论文</t>
  </si>
  <si>
    <t>2020年12月，获“华为杯”第十七届研究生数学建模竞赛二等奖
CICTP交了材料，没有申请</t>
  </si>
  <si>
    <t>李林谦</t>
  </si>
  <si>
    <t>吴刚</t>
  </si>
  <si>
    <t>1、王晓阳，杨廷宇等。
基于多智能体的跨区域综合交通应急调度研究（B+，3作）</t>
  </si>
  <si>
    <t>王嘉伟</t>
  </si>
  <si>
    <t>A comparative analysis of the competition strategy of seaports under carbon emission constraints (Journal of Cleaner Production A++ 除导师以外二作 2021.5)</t>
  </si>
  <si>
    <t>1、境外会议：2021.1..27、Washington, D.C.、100th Annual Meeting of the Transportation Research Board（TRB）、论文在会议上做了报告；（18分）
补邀请函等证明材料
2、境外会议：2020.11.8   INFORMS ANNUAL MEETING 2020(informs）  在会议上做了报告 （18分）
补邀请函等证明材料</t>
  </si>
  <si>
    <t>2020年12月，获“华为杯”第17届中国研究生数学建模竞赛优秀奖
补获奖材料</t>
  </si>
  <si>
    <t xml:space="preserve">黄文星
</t>
  </si>
  <si>
    <t xml:space="preserve">1、2020年第十一届APACM亚太地区大学生数学建模竞赛“三等奖”，2、5·1建模三等奖（不重复加）
</t>
  </si>
  <si>
    <t>何文晖</t>
  </si>
  <si>
    <t>发明专利：一种交通时刻表优化方法、装置、设备及可读存储介质（	CN202011527536.0  
除导师外第1署名）受理（2分）；</t>
  </si>
  <si>
    <t xml:space="preserve">国际会议境内举办：2021年5月21日-5月24日、成都、The Fourth International on Smart Vehicular Technology, Transportation, Communication and Applications(VTCA,2021)，仅在会议上宣读论文
</t>
  </si>
  <si>
    <t>1.参加2020年9月研究生新生入学志愿者活动 0
2.参加选调生培训讲座 0</t>
  </si>
  <si>
    <t>宋思扬</t>
  </si>
  <si>
    <t>1.2020年12月，获“华为杯”第17届中国研究生数学建模竞赛二等奖</t>
  </si>
  <si>
    <t>1、2020年12月，获校级优秀研究生，3分；</t>
  </si>
  <si>
    <t>刘荣耀</t>
  </si>
  <si>
    <t>发明专利：一种空铁联运票价制定方法、系统、设备及可读存储介质（CN202011579510.0  
除导师外第1署名）受理（2分）；</t>
  </si>
  <si>
    <t>Jia Xie, Jie Zhang, KeYang Sun, ShaoQuan Ni, DingJun Chen.Passenger and energy-saving oriented train timetable and stop plan synchronization optimization model(A++，一作)</t>
  </si>
  <si>
    <t>发明专利：一种高速铁路列车运行图编制方法（CN202011632687.2）（除导师外第一署名，2分）</t>
  </si>
  <si>
    <t>2020年12月，获_x000D_
明诚奖，3分</t>
  </si>
  <si>
    <t>龚子月</t>
  </si>
  <si>
    <t>1.第十届APMCM亚太地区大学生数学建模优秀奖0分；
2.第二届全国高校创新英语挑战活动英语词汇赛二等奖  10分</t>
  </si>
  <si>
    <t>1.2020年9月-2021年9月 校研会综合事务部副部长 1分；
2.2020年9月-2021年9月 班级组织委员 1分（不叠加）</t>
  </si>
  <si>
    <r>
      <t xml:space="preserve">1.2020年12月 西南交通大学明诚奖 3分
2.2021年5月  西南交通大学优秀共青团干部 3分
</t>
    </r>
    <r>
      <rPr>
        <sz val="10"/>
        <rFont val="宋体"/>
        <family val="3"/>
        <charset val="134"/>
      </rPr>
      <t>3.2021年全国两会知识竞赛优秀志愿者</t>
    </r>
    <phoneticPr fontId="1" type="noConversion"/>
  </si>
  <si>
    <t>游彬慈</t>
  </si>
  <si>
    <t>2021年5月13th International ERP sim Competition优秀奖（4分）</t>
  </si>
  <si>
    <t>2020年10月获“优秀研究生”（3分）</t>
  </si>
  <si>
    <t>2020年12月获西南交通大学搜知杯优胜奖（0.75分）</t>
  </si>
  <si>
    <t>付锐意</t>
  </si>
  <si>
    <t>户佐安</t>
  </si>
  <si>
    <t>1.2020年12月：2020年第9届“认证杯”
数学中国数学建模国际赛（小美赛）二等奖</t>
  </si>
  <si>
    <t>1.2020-2021学年，担任
体育委员，1分</t>
  </si>
  <si>
    <t>1.2020年12月
获优秀研究生干部，3分</t>
  </si>
  <si>
    <t>1.2020年10月获交运学院
新生杯篮球赛第三名，0.5分</t>
  </si>
  <si>
    <t>陈罡</t>
  </si>
  <si>
    <t>刘思婧</t>
  </si>
  <si>
    <t>陈佳</t>
  </si>
  <si>
    <t>1.陈娇，徐菱，陈佳等。改进A*和动态窗口法的移动机器人路径规划（A，除导师外二作，12分） 2.徐菱，丁小东，陈佳等。成都轨道交通产业竞争力水平综合评价研究（B+，除导师外二作，4.5分）</t>
  </si>
  <si>
    <t>1.2020年APMCM亚太地区大学生数学建模竞赛优秀奖（0分）
2.第十三届SAPsim总决赛优秀奖（4分）
3.2021年5月，全国大学生英语作文大赛参与奖（0分）</t>
    <phoneticPr fontId="1" type="noConversion"/>
  </si>
  <si>
    <t>1.2020-2021学年担任交通运输与物流学院研究生会学术部部长，2分</t>
  </si>
  <si>
    <t>1.2020年12月，西南交通大学明诚奖，3分
2.2021年5月，西南交通大学优秀共青团干部，3分</t>
  </si>
  <si>
    <t>1.2020年11月，首届全国高校“一带一路”知识竞赛三等奖，2分
2.2021智慧中国杯大学生“全国两会”知识竞赛一等奖（4分）</t>
  </si>
  <si>
    <t>侯雨彤</t>
  </si>
  <si>
    <t>1、2020-2021学年，担任硕士19级第七党支部 党支部书记，3分；</t>
  </si>
  <si>
    <t>1、2019-2021年，获评“创先争优”优秀学生党员，2分；</t>
  </si>
  <si>
    <t>刘佳瑜</t>
  </si>
  <si>
    <t>1、2020年12月，“华为杯”第15届中国研究生数学建模竞赛二等奖（15分）；</t>
  </si>
  <si>
    <t>1、2020-2021学年，担任支部组织委员，2分；</t>
  </si>
  <si>
    <t>1、2020年12月，获四川省综合素质A级证书，8分；2、2020年12月，获
校级明诚奖，3分；</t>
  </si>
  <si>
    <t>1、2020年11月，获全国高校“一带一路”知识竞赛三等奖，2分；</t>
  </si>
  <si>
    <t>谭星</t>
  </si>
  <si>
    <t>1.2020年亚太杯数学建模大赛二等奖（7分）</t>
  </si>
  <si>
    <t>2020年12月获优秀研究生三助，3分</t>
  </si>
  <si>
    <t>2.2020年“中汇杯”财经素养大赛二等奖（四川省教育厅主办）（3分）</t>
  </si>
  <si>
    <t>杨安国</t>
  </si>
  <si>
    <t>2020年12月：2020年第八届数学中国数学建模国际赛（小美赛）二等奖（10分）</t>
  </si>
  <si>
    <t>2019211156</t>
  </si>
  <si>
    <t>尹德志</t>
  </si>
  <si>
    <t>1、huang wencheng，yin dezhi等.Using N-K Model to quantitatively calculate the variability in Functional Resonance Analysis Method
（A++，二作，37.5分），2021年9月；
2、huang wencheng，zhang yue,yin dezhi等.Using improved Group 2 and Linguistic Z-numbers combined
approach to analyze the causes of railway passenger train
derailment accident
（A++，三作，7.5分），2021年7月；
3、huang wencheng，zhang yue,yin dezhi等.Urban bus accident analysis: based on a Tropos Goal Risk-Accident Framework considering Learning From Incidents process
（A++，三作，7.5分），2021年7月；
4、尹德志，帅斌等.基于STAMP-PageRank的铁路危险品运输事故分析方法 
（B+，一作，10.5分），2021年3月；
5、张玥，帅斌，尹德志等.基于STAMP-ISM 的铁路危险品运输系统风险-事故分析方法 
（B，除导师外二作，3分），2020年9月；</t>
  </si>
  <si>
    <t>1、2020年12月，获四川省大学生综合素质A级证书，8分；</t>
  </si>
  <si>
    <t>刘怡</t>
  </si>
  <si>
    <t>1.软件著作：一种优化信号交叉口配时的参数计算系统；
（2020SR1701767）
第二署名（3分）
2.软件著作：基于改进HAIP定位技术的反向寻车系统；
（2020SR0351863）
第一署名（10分）</t>
  </si>
  <si>
    <t>1.第十七届华为杯数学建模大赛二等奖（15分）</t>
  </si>
  <si>
    <t>1.2021年7月：综合素质A级证书（8分）
2.2021年5月：优秀共青团员（3分）</t>
  </si>
  <si>
    <t>包永兴</t>
  </si>
  <si>
    <t>1、软件著作权：电动踏板车供需管理系统V1.0（2021SR0998937，第1署名）（6分）                2、软件著作权：电动踏板车物联网监控管理系统V1.0（2021SR0998936，第2署名）（2.5分）</t>
  </si>
  <si>
    <t xml:space="preserve">
1、境内会议：2020.12.12、厦门线上、第十六次空间行为与规划研究会、未发表；</t>
    <phoneticPr fontId="1" type="noConversion"/>
  </si>
  <si>
    <r>
      <rPr>
        <sz val="11"/>
        <rFont val="宋体"/>
        <family val="3"/>
        <charset val="134"/>
      </rPr>
      <t>1、2020-2021学年，担任党支部宣传委员，1分</t>
    </r>
  </si>
  <si>
    <t>徐莘沛</t>
  </si>
  <si>
    <t>华为杯第17届中国研究生数学建模竞赛二等奖（15分）</t>
  </si>
  <si>
    <t>2020年12月获四川省综合素质A级证书，8分</t>
  </si>
  <si>
    <t>李衍</t>
  </si>
  <si>
    <r>
      <rPr>
        <sz val="11"/>
        <rFont val="宋体"/>
        <family val="3"/>
        <charset val="134"/>
      </rPr>
      <t>1、李衍，陈水旺等.Simulation-optimization for station capacities, fleet size, and trip pricing of one-way electric carsharing systems，Journal of Cleaner Production，
（A++，一作），2021年9月；2、蒋阳升，李衍等.基于模块化仿真的共享汽车联合调度优化，西南交通大学学报，
（A，除导师外二作），2021年9月；</t>
    </r>
  </si>
  <si>
    <r>
      <rPr>
        <sz val="11"/>
        <rFont val="宋体"/>
        <family val="3"/>
        <charset val="134"/>
      </rPr>
      <t>1.2020年10月，获2020中国（小谷围）人工智能创新创业大赛最佳创意奖（4分）</t>
    </r>
  </si>
  <si>
    <t>马赛</t>
  </si>
  <si>
    <t>1、2020年第十七届五一数学建模竞赛研究生组二等奖（15分）</t>
  </si>
  <si>
    <t>1、2020-2021学年，担任班级生活委员，1分</t>
  </si>
  <si>
    <t>2020年12月获校级优秀研究生荣誉称号，3分</t>
  </si>
  <si>
    <t>漆瑞婷</t>
  </si>
  <si>
    <t>15882029981</t>
  </si>
  <si>
    <r>
      <rPr>
        <sz val="11"/>
        <rFont val="宋体"/>
        <family val="3"/>
        <charset val="134"/>
      </rPr>
      <t xml:space="preserve">1、唐李莹，刘昱岗，李佳励，漆瑞婷等.Pedestrian crossing design and analysis for symmetric intersections: Efficiency and safety，Transportation Research Part A，
（A++，除导师外三作，0分），2020年12月20日；
2、刘昱岗，唐李莹，郑帅，漆瑞婷等.突发传染性公共卫生事件下高速公路交通控制策略研究，中国安全科学学报，
（A+，除导师外三作，0分），2020年9月15日
</t>
    </r>
  </si>
  <si>
    <t>1、2020年9月17日，基于对称交叉口的行人过街效率与安全分析方法（发明专利受理），专利号：202010982111.9，除导师外排第4（0.2分）；
2、2021年8月03日，一种采用间歇式车道的交叉口信号控制办法（发明专利受理），专利号：202110882571.2，除导师外排第3  
（0.3分）</t>
  </si>
  <si>
    <t>1、“华为杯”第17届中国研究生数学建模竞赛成功参与奖（5分）；</t>
  </si>
  <si>
    <r>
      <rPr>
        <sz val="11"/>
        <rFont val="宋体"/>
        <family val="3"/>
        <charset val="134"/>
      </rPr>
      <t>1、担任交通运输组开题答辩组秘书，0分；</t>
    </r>
  </si>
  <si>
    <t>凌秋霞</t>
  </si>
  <si>
    <t xml:space="preserve">凌秋霞等.川藏铁路沿线旅游流空间特征分析（B+，一作，20分，2021年7月）
</t>
  </si>
  <si>
    <t>2020年12月，“华为杯”第17届中国研究生数学建模竞赛成功参与奖（5分）</t>
  </si>
  <si>
    <t>研二上期作为支部党员代表参与了研究生志愿者迎新活动</t>
  </si>
  <si>
    <t>张梦颖</t>
  </si>
  <si>
    <t xml:space="preserve">
1、文超，胡瑞，张梦颖等.高速列车晚点预测的机器学习模型，中国铁路，
（B+，除导师外二作），2020年10月20日；
</t>
  </si>
  <si>
    <t>1、实用新型专利：一种仓内货物搬运用分拣机器人（专利号ZL202022680256.5，唯一发明人；）（10分）；</t>
  </si>
  <si>
    <t>1、国际会议境内举办：2021年3月、厦门、铁路旅游主题、未在分级目录中，主会场宣读且是会议优秀论文，已见刊；</t>
  </si>
  <si>
    <r>
      <rPr>
        <sz val="11"/>
        <rFont val="宋体"/>
        <family val="3"/>
        <charset val="134"/>
      </rPr>
      <t xml:space="preserve">1、2020年12月：亚太地区大学生数学建模比赛二等奖（7分）；
2、2020年11月：第三届“泰迪杯”数据分析职业技能大赛二等奖（10分）
</t>
    </r>
  </si>
  <si>
    <t>2020年X月，获
校级明诚奖，3分；</t>
  </si>
  <si>
    <t>2020.11全国高校“一带一路”知识竞赛优秀奖  ，1.75分；</t>
  </si>
  <si>
    <t>刘益伊</t>
  </si>
  <si>
    <t>“华为杯”第十七届中国研究生数学建模竞赛三等奖</t>
  </si>
  <si>
    <t>参加2021年西南交通大学暑期实习成长计划，0分</t>
  </si>
  <si>
    <t>杨盛蓝</t>
  </si>
  <si>
    <t>2020年第十届APMCM亚太地区大学生数学建模竞赛三等奖</t>
  </si>
  <si>
    <t>1.2019-2020学年，担任班级团支部书记，3分；2.参加学校院系组织的活动一项-世界交通运输大会成都论坛，0分</t>
  </si>
  <si>
    <t>2019-2020年度获明诚奖，3分；</t>
  </si>
  <si>
    <t>第二届全国高校“一带一路”知识竞赛一等奖，4分</t>
  </si>
  <si>
    <t>黎朝敬</t>
  </si>
  <si>
    <t xml:space="preserve">1、Jinghai Huo,Hongtai Yang,and Chaojing Li. Exploring the influence of built environment on E-Scooter demand: A study of multiple. cities in U.S， Transportation Research Board,(A，除导师外二作），2020年1月；                                                                                                2、Hongtai Yang, Xuan Li, Chaojing Li,and Yugang Liu. How to define the optimal catchment area for subway stations? A study of five cities in the U.S， Transportation Research Board,(A，除导师外二作），2020年1月；                                                                                 3、Jinghai Huo,Hongtai Yang,Chaojing Li,Rong Zheng,Linchuan Yang,and Yi wen. Influence of the built environment on E-scooter sharing ridership: A tale of five cities, (A+，除导师外二作），2021年5月；                                                                                            4、Yugang Liu,Xuan Li,Chaojing Li,Jinghai Huo,and Hongtai Yang. How Do Different Treatments of Catchment Area Affect the Station Level Demand Modeling of Urban Rail Transit? (A+，除导师外二作），2021年6月；                                                                               5、Hongtai Yang,Chaojing Li,Xuan Li,Jinghai Huo,and Yugang Liu. Effects of Coverage Area Treatment, Spatial Analysis Unit, and Regression Model on the Results of Station-Level Demand Modeling of Urban Rail Transit (A+，除导师外二作），2021年8月；                                                                      </t>
  </si>
  <si>
    <t>1、境内会议：2020年12月、线上、第十六次空间行为与规划研究会、未发表论文。     2、境内会议：2021年1月、线上、第100届transportation research board，论文被接收。</t>
    <phoneticPr fontId="1" type="noConversion"/>
  </si>
  <si>
    <t>邹元启</t>
  </si>
  <si>
    <r>
      <rPr>
        <sz val="11"/>
        <rFont val="宋体"/>
        <family val="3"/>
        <charset val="134"/>
      </rPr>
      <t>周建安，徐菱，邹元启。基于IFCM的生鲜零售物流服务产品模块化设计方法研究（B+,除导师外三作,0.75分）2021年1月。</t>
    </r>
  </si>
  <si>
    <r>
      <rPr>
        <sz val="11"/>
        <rFont val="宋体"/>
        <family val="3"/>
        <charset val="134"/>
      </rPr>
      <t>2021年1月数维杯研究生组优秀奖（0分）</t>
    </r>
  </si>
  <si>
    <t>周超</t>
  </si>
  <si>
    <t>张悦</t>
  </si>
  <si>
    <t>2021年第四届中青杯全国大学生数学建模竞赛研究生组二等奖</t>
  </si>
  <si>
    <t>李江琼</t>
  </si>
  <si>
    <t>第九届"认证杯"数学中国数学建模国际赛（小美赛）二等奖</t>
  </si>
  <si>
    <t>张欢欢</t>
  </si>
  <si>
    <t>1、2020年12月，获
校级优秀研究生干部，3分；
2、 2021年1月，获院级优秀三助研究生，2分</t>
    <phoneticPr fontId="1" type="noConversion"/>
  </si>
  <si>
    <t>李卉</t>
  </si>
  <si>
    <t>洪治潮,李卉,张锦,陈豪杰.基于CKKS加密方案的区块链集成风险评价模型[J/OL].西南交通大学学报:1-8[2021-09-29].</t>
  </si>
  <si>
    <t>2020年第九届数学中国数学建模国际赛省二等奖</t>
  </si>
  <si>
    <t>2020-2021担任体育委员</t>
  </si>
  <si>
    <t>张琴</t>
  </si>
  <si>
    <t>第十八届五一数学建模竞赛成功参与奖</t>
  </si>
  <si>
    <t>胡天梅</t>
  </si>
  <si>
    <t>2020年12月：2020年“认证杯”数学建模比赛二等奖（10分）</t>
  </si>
  <si>
    <t>2020-2021学年，担任班级组织委员，1分</t>
  </si>
  <si>
    <t>张哲睿</t>
  </si>
  <si>
    <t>1.2020年第八届数学中国数学建模国际赛（小美赛）二等奖（10分）</t>
  </si>
  <si>
    <t>黄瑜玺</t>
  </si>
  <si>
    <t>陈宁</t>
  </si>
  <si>
    <t>1、2020-2021学年，担任党支部书记，3分</t>
  </si>
  <si>
    <t>1、2020年12月，获院级优秀研究生干部
2、2021年5月，担任2021（第四届）中国智慧物流与供应链创新发展大会志愿者，获优秀。
校运会参赛证明0.5</t>
    <phoneticPr fontId="1" type="noConversion"/>
  </si>
  <si>
    <t>段冉冉</t>
  </si>
  <si>
    <t>1、陈旭，郑浩毅，段冉冉等.基于手机传感器数据识别交通方式中最佳时间窗口选取研究
（B+，三作，0.75分），2021年6月；</t>
  </si>
  <si>
    <t>1、2021年6月：2021年第十八届五一数学建模竞赛研究生组二等奖（10分）；</t>
  </si>
  <si>
    <t>1、2021年7月，获
四川省综合素质A级证书，8分；</t>
  </si>
  <si>
    <t>代蓉</t>
  </si>
  <si>
    <t>1、实用新型专利:城市交通智能控制系统的行人感应器（ZL202022935720.5，第2署名）（2.5分）</t>
  </si>
  <si>
    <t xml:space="preserve">2.5
</t>
  </si>
  <si>
    <t>1、2021年2月：2020年亚太地区大学生数学建模竞赛研究生组成功参与奖（0分）</t>
  </si>
  <si>
    <t>1、2020-2021学年，担任班级心理委员，1分</t>
  </si>
  <si>
    <t>1、2020年12月，获西南交通大学明诚奖，3分</t>
  </si>
  <si>
    <t>蔡佳</t>
  </si>
  <si>
    <t>1、户佐安,夏一鸣,蔡佳等.延误条件下综合多种策略的城轨列车运行调整优化
（B+，除导师外二作，4.5分），2020年12月；
2、袁涛,蔡佳,郑磊等.考虑道路损毁情况的应急物流LRP研究
（B+，二作，4.5分），2021年9月；</t>
  </si>
  <si>
    <t>1、2021年6月，获校内实践基地优秀学员，2分</t>
  </si>
  <si>
    <t>1、2021年6月，获经典诵读活动优秀奖，0.75分；</t>
  </si>
  <si>
    <t>景润乐</t>
  </si>
  <si>
    <t>1、2021年6月：2021年
第十八届五一数学建模竞赛研究生组二等奖（10分）；</t>
  </si>
  <si>
    <t>1、2020年12月，获西南交通大学优秀研究生干部，3分</t>
  </si>
  <si>
    <t>马焱</t>
  </si>
  <si>
    <t>1、2021年6月：2021年
第十八届五一数学建模竞赛研究生组三等奖（7分）；</t>
  </si>
  <si>
    <t>高宽</t>
  </si>
  <si>
    <t xml:space="preserve">1、蒋阳升,高宽等.基于卡尔曼滤波的交叉口排队长度实时估计模型
（A，除导师外一作，28分），2021年4月；
2、蒋阳升,王思琛，高宽等.混入智能网联车队的混合交通流元胞自动机模型
（B+，除导师外二作，4.5分），2021年1月；
3、Zhihong Yao,Kuan Gao等.A Kalman Filtering Method for Real-Time Queue Length Estimation in a Connected Vehicle Environment
（A，除导师外二作，10分），2021年1月；
4、蒋阳升,刘梦，王思琛，高宽等.基于跟驰特性的智能网联车混合交通流轨迹重构
（A，除导师外三作，0分），2021年4月；
"
</t>
  </si>
  <si>
    <t xml:space="preserve">1、发明专利受理：车联网环境下基于卡尔曼滤波的车辆排队长度估计方法（202011319755.X，除导师外第2署名）（0.4分）
2、实用新型：一种应用于夜间的触摸式红绿灯地面显示装置实用新型专利（202022725041.0，除导师外第1署名）（5.5分）
3、实用新型：一种提高BRT专用道利用率的地面信号显示系统实用新型专利（202022765136.5，除导师外排第3署名）（1.5分）
4、计算机软著：单点交叉口信号配时软件V1.0（2020SR1616051，单独署名）（10分）
5、计算机软著：基于流量数据的信号配时时段划分及配时软件V1.0（2021SR0833597，单独署名）（10分）
6、计算机软著：基于元胞自动机的单车道智能网联车轨迹生成软件V1.0（2021SR0229648，除导师外排第四）（1分）
</t>
  </si>
  <si>
    <r>
      <t>境外会议：2021</t>
    </r>
    <r>
      <rPr>
        <sz val="10.5"/>
        <rFont val="宋体"/>
        <family val="3"/>
        <charset val="134"/>
      </rPr>
      <t>年01月26日，美国，</t>
    </r>
    <r>
      <rPr>
        <sz val="11"/>
        <rFont val="宋体"/>
        <family val="3"/>
        <charset val="134"/>
      </rPr>
      <t>Transportation
Research Board，发表</t>
    </r>
  </si>
  <si>
    <t xml:space="preserve">1、2020年12月：“华为杯”第十七届中国研究生数学建模竞赛二等奖；（15分）
2、2020年12月：2020中国（小谷围）人工智能创新创业大赛最具创意奖；（4分）
3、2021年5月：第十一届“挑战杯”首都大学生课外学术科技作品竞赛三等奖；（10分）
</t>
  </si>
  <si>
    <t>2021年3月，获第五
届“丝路杯”全国数独大赛暨“一带一路""高校数独联盟锦标赛优秀奖，（1.75分）；</t>
  </si>
  <si>
    <t>霍静海</t>
  </si>
  <si>
    <t>1、Influence of the built environment on E-scooter sharing ridership: A tale of five cities （A+，除导师外一作，105分），2021年5月； 2、How Do Different Treatments of Catchment Area Affect the Station Level Demand Modeling of Urban Rail Transit? （A+，除导师外三作，0分），2021年6月；
Effects of Coverage Area Treatment, Spatial Analysis Unit, and Regression Model on the Results of Station-Level Demand Modeling of Urban Rail Transit （A+，除导师外三作，0分），2021年6月 3、 Exploring the influence of built environment on E-Scooter demand: A study of multiple. cities in U.S
（A，除导师外一作，28分），2021年1月；</t>
  </si>
  <si>
    <t>境外会议：2021年01月28日，美国，Transportation
Research Board，发表</t>
  </si>
  <si>
    <t>杨鑫</t>
  </si>
  <si>
    <t>梁博</t>
  </si>
  <si>
    <t xml:space="preserve">1、发明专利：一种交叉口的预信号控制方法（201910234223.7   
除导师外第2署名）（15分）； </t>
  </si>
  <si>
    <t>胡留洋</t>
  </si>
  <si>
    <t>鲁工圆</t>
  </si>
  <si>
    <t>1、谢顺丰，胡留洋，鲁工
圆等.基于能耗评价的摘挂列车调车作业计划仿真分析（B+，二作，3.75分）</t>
  </si>
  <si>
    <t>1、2020年12月：“华为
杯”第十七届中国研究生数学建模竞赛二等奖（15分）</t>
  </si>
  <si>
    <t>周启帆</t>
  </si>
  <si>
    <t>蒲云</t>
  </si>
  <si>
    <t>2020年12月，获四
川省综合素质A级证书，8分</t>
  </si>
  <si>
    <t>胡剑鹏</t>
  </si>
  <si>
    <t>1、胡剑鹏、罗霞.城市轨道交通动态客流分配仿真方法研究(B+,除导师外独立一作，15分)，2021年3月；
2、罗霞、胡剑鹏、甘易玄.基于鲁棒接续时间要求的空车调运优化(A，除导师外一作，28分)，2021年5月；</t>
  </si>
  <si>
    <t>1、2020年12月：“华
为杯”第十七届中国研究生数学建模竞赛二等奖（15分）</t>
  </si>
  <si>
    <t>孙燕</t>
  </si>
  <si>
    <t>1、户佐安，贾叶子，孙燕等. 基于广义费用函数的多式联运路径优化研究，（B，除导师外二作，3分），2021年6月；</t>
  </si>
  <si>
    <t>1、2021年2月：亚太地区大学生数学建模竞赛研究生组一等奖（10分）</t>
  </si>
  <si>
    <t>1、2020-2021学年，担任党支部组织委员，1分；2020-2021学年，院研会文体部副部长，1分（不重复加）</t>
  </si>
  <si>
    <t>1、2020年12月，获校级优秀研究生，3分；2020年12月，获四川省综合素质A级证书,8分；2021年5月，获校级优秀共青团员，3分</t>
  </si>
  <si>
    <t>桂绕</t>
  </si>
  <si>
    <t>1、2021年2月，2020数维杯国际大学生数学建模竞赛优秀奖（0分）</t>
  </si>
  <si>
    <t>陈美君</t>
  </si>
  <si>
    <t>软件著作权：基于
卡口数据的城市交通流量预测系统v1.0（2021SR0570140,第一署名.）(10分）</t>
  </si>
  <si>
    <t>2021年5月：第四届中青杯
全国大学生数学建模竞赛三等奖</t>
  </si>
  <si>
    <t>2020-2021学
年，担任班级组织委员，1分</t>
  </si>
  <si>
    <t>2020年获西
南交通大学明诚奖，3分</t>
  </si>
  <si>
    <t>蒋雪</t>
  </si>
  <si>
    <t>1、2021年2月，2020数维杯
国际大学生数学建模竞赛优秀奖（0分）</t>
  </si>
  <si>
    <t>1、2020-2021学
年，担任副班长，1分；</t>
  </si>
  <si>
    <t>田昀翊</t>
  </si>
  <si>
    <t>1、赵夕涵、甘蜜、田昀翊
、姚竹，应急突发事件下基于用户感知的物流效率评价，交通运输工程与信息学报，(B+,除导师外二作，4.5分），2021年6月；</t>
  </si>
  <si>
    <t>1、INFORMS ANNUAL MEETING 2020</t>
  </si>
  <si>
    <t>1、2020-2021学
年，担任班长，3分；</t>
  </si>
  <si>
    <t>1、2021年5月，获
西南交通大学优秀共青团员，3分</t>
  </si>
  <si>
    <t>周鑫昕</t>
  </si>
  <si>
    <t>第13届ERP国际竞赛优秀奖</t>
  </si>
  <si>
    <t>1、2020-2021学年，交通运输与物流学院研究生会主席团执行主席，3分</t>
  </si>
  <si>
    <t xml:space="preserve">1、2020年12月，校优秀研究生干部，3分；
2、2021年5月，校优秀共青团员，3分
</t>
  </si>
  <si>
    <t>陈传容</t>
  </si>
  <si>
    <t>何娟</t>
  </si>
  <si>
    <t>1.董青，何娟，陈佳
慧，陈传容.有追索权保理融资下零售商主导型供应链协调研究(B+,除导师外三作，0分），2021年6月</t>
  </si>
  <si>
    <t>闫睿</t>
  </si>
  <si>
    <t>安全工程</t>
    <phoneticPr fontId="1" type="noConversion"/>
  </si>
  <si>
    <t>1.2021年7月：2021年
第一届长三角高校数学建模竞赛三等奖（7分）</t>
  </si>
  <si>
    <t>2.2021年全国大学生心理知识竞赛一等奖（4分）</t>
  </si>
  <si>
    <t>陈俊</t>
  </si>
  <si>
    <t>1、凌秋霞，刘澜，陈俊
等. 川藏铁路沿线旅游流空间特征分析，（B+，除导师外二作，4.5分，2021年7月；）</t>
  </si>
  <si>
    <t>1.2021年6月，2021年第十一届MathorCup高校数学建模挑战赛，三等奖（7分）
2.2021年5月，2021年第十八届五一数学建模，一等奖（15分）（不重复加）</t>
  </si>
  <si>
    <t>2021年11月，西南
交通大学第二届“你不知道的传统文化”活动中荣获文化传播类三等奖，1分</t>
  </si>
  <si>
    <t>宋泳萩</t>
  </si>
  <si>
    <t>1、孙凡松，蹇明，宋泳
萩，考虑链与链竞争下的回收再制造供应链决策研究，（B+，三作，0.75，2021年3月）</t>
  </si>
  <si>
    <t>1、2020-2021年，
交运研会学术部副部长，1分</t>
  </si>
  <si>
    <t>1、2021年5月， 获校
级“优秀共青团员”，3分；2、2020年10月，获校级“明诚奖”，3分</t>
  </si>
  <si>
    <t>1、2020.11.3获
全国高校“一带一路”知识竞赛三等奖，2分</t>
  </si>
  <si>
    <t>向杰</t>
  </si>
  <si>
    <t xml:space="preserve">发明专利（2021年03月26日授权）：基于Revit平台构建隧道BIM模型的方法
（201911000904.3 除导师外第四署名）（5分）
发明专利（2021年03月19日受理）：一种基于CATIA的静电除尘器三维模型构建方法
（202110296243.4 除导师外第四署名）（0.2分）
</t>
  </si>
  <si>
    <t>田丹琳</t>
  </si>
  <si>
    <t xml:space="preserve">1、2021年1月：亚太地区大学生数学建模竞赛研究生组三等奖（4分）
</t>
  </si>
  <si>
    <t>1、2020-2021学年，担任党支部宣传委员，2分；</t>
  </si>
  <si>
    <t xml:space="preserve">1、2020年12月，获校级优秀研究生，3分；
</t>
  </si>
  <si>
    <t>1、2021年6月，获经典诵读活动优秀奖，0.75分；
2、2020年12月，获西南交通大学篮球院系赛第一名，3分；</t>
  </si>
  <si>
    <t>（学）物流工程</t>
    <phoneticPr fontId="1" type="noConversion"/>
  </si>
  <si>
    <t>（专）物流工程</t>
    <phoneticPr fontId="1" type="noConversion"/>
  </si>
  <si>
    <t>刘翔宇</t>
    <phoneticPr fontId="1" type="noConversion"/>
  </si>
  <si>
    <t>李小飞</t>
    <phoneticPr fontId="1" type="noConversion"/>
  </si>
  <si>
    <t>彭开</t>
    <phoneticPr fontId="1" type="noConversion"/>
  </si>
  <si>
    <t>交通运输规划与管理</t>
    <phoneticPr fontId="1" type="noConversion"/>
  </si>
  <si>
    <t>高子延</t>
    <phoneticPr fontId="1" type="noConversion"/>
  </si>
  <si>
    <t>安全科学与工程</t>
    <phoneticPr fontId="1" type="noConversion"/>
  </si>
  <si>
    <t>交通工程</t>
    <phoneticPr fontId="1" type="noConversion"/>
  </si>
  <si>
    <t>交通运输工程</t>
    <phoneticPr fontId="1" type="noConversion"/>
  </si>
  <si>
    <t>1、2020年9月，参加2020-2021学年交通运输与物流学院研究生新生杯篮球赛，0.5分；</t>
    <phoneticPr fontId="1" type="noConversion"/>
  </si>
  <si>
    <t>吴锋，赵军，符佳芯等，基于AHP的合资铁路运营管理模式选择研究（B+，除导师外二作，4.5分）
补论文相关材料</t>
  </si>
  <si>
    <t>1、境外会议：2021.1.28、华盛顿、Skip-stop Train Service Stop Scheme In Urban Rail Transit Based 
On Passengers' Transfer、发表；（18分）
2、境内会议：2021 World Transport Convention，2021.6.18、陕西西安、轨道交通枢纽运力资源调配方法研究、论文发表（4.5）</t>
  </si>
  <si>
    <t>1.发明专利：一种基于流体排队网络的城市交通客流控制优化方法 (202011355014.7)1.4分 2.软件著作权：城市轨道交通线路客流控制软件V1.0（2021SR0024492）</t>
  </si>
  <si>
    <t>2021 第十一届MathorCup高校数学建模挑战赛 研究生组三等奖</t>
  </si>
  <si>
    <t>1、2020年11月：2020年第十届亚太数学建模竞赛研究生组成功参与奖（0分）</t>
  </si>
  <si>
    <t xml:space="preserve">1、2021年5月：2021年第十八届五一数学建模竞赛研究生组成功参赛奖（0分）；
</t>
  </si>
  <si>
    <t xml:space="preserve">1、肖玮，胥川等.A Hybrid LSTM-Based Ensemble Learning Approach for China Coastal Bulk Coal Freight Index Prediction
（A，三作，2分），2021年5月；
补论文相关材料
</t>
  </si>
  <si>
    <t xml:space="preserve">1、发明专利受理：一种基于城市异质性的车辆合乘规划方法（CN202110187917.7除导师外第2署名）（0.4分）
</t>
  </si>
  <si>
    <t>一种联程联运路径选择方法、装置、设备及可读存储介质;（CN202011506157.3 除导师外第2署名）（受理：2分）</t>
  </si>
  <si>
    <t>1.鲁工圆,赵华铭,雷元争,彭慧,杜鹏,孙琼,彭其渊.基于利用率的城市轨道交通路网有效输送能力计算方法[J].铁道运输与经济,2021,43(06):111-118（B+，除导师外三作，0.75分），2021年6月</t>
  </si>
  <si>
    <r>
      <t xml:space="preserve">1、李宗平，陈宇帆等.多制式区域轨道交通网络关键节点识别研究，安全与环境学报，（A，除导师外一作，28分），2021年08月；
2、鞠艳妮，李宗平，陈宇帆等.区域轨道交通系统节点重要度及故障恢复研究，中国安全科学学报，（A+，除导师外二作，21分），2021年02月；
3、陈宇帆，蔡正洪.铁路超限货物判别和安全监测技术应用与发展，中国铁路，（B+，一作，10.5分），2021年04月；
</t>
    </r>
    <r>
      <rPr>
        <u/>
        <sz val="11"/>
        <rFont val="宋体"/>
        <family val="3"/>
        <charset val="134"/>
      </rPr>
      <t>4、曹力文，李宗平，鞠艳妮，陈宇帆.成都市中心城区路内停车收费费率研究，城市交通，（B+，除导师外三作，0.75分），2020年12月。</t>
    </r>
  </si>
  <si>
    <r>
      <t>1、蒋阳升，王思琛等.混入智能网联车队的混合交通流元胞自动机模型
（B+，除导师外一作，10.5分），2021年01月；
2、蒋阳升，刘梦，王思琛等.基于跟驰特性的智能网联车混合交通流轨迹重构
（A，除导师外二作，10分），2021年04月；</t>
    </r>
    <r>
      <rPr>
        <u/>
        <sz val="11"/>
        <rFont val="宋体"/>
        <family val="3"/>
        <charset val="134"/>
      </rPr>
      <t>3、蒋阳升，高宽，刘梦，王思琛等.基于卡尔曼滤波的交叉口排队长度实时估计模型（A，除导师外三作，2分）2021年04月；</t>
    </r>
    <r>
      <rPr>
        <sz val="11"/>
        <rFont val="宋体"/>
        <family val="3"/>
        <charset val="134"/>
      </rPr>
      <t>4、蒋阳升，刘梦，王思琛等.基于网联车轨迹重构的交通油耗和排放估计方法（A，除导师外二作，10分），2021年07月；5、蒋阳升，王思琛等.A cellular automata model for mixed traffic flow considering the driving behavior of connected automated vehicle platoons（A+，除导师外一作，49分），2021年07月；6、姚志洪、王思琛等.A Two-level Model for Traffic Signal Timing and Trajectories Planning of Multiple Connected Automated Vehicles in a Random Environment（A，除导师外二作，10分）2021年</t>
    </r>
  </si>
  <si>
    <t>1、2020年12月：“华为杯”全国研究生数学建模竞赛二等奖（15分）；2、2020中国(小谷围)人工智能创业大赛最具创意奖（4分）；</t>
  </si>
  <si>
    <t>1、2020年12月：2020年第十届亚太地区大学生数学建模竞赛三等奖（4分）</t>
  </si>
  <si>
    <t xml:space="preserve">1、Da Yang,Yuezhu Wu, Feng Sun等.Freeway Accident Detection and Classification Based on the Multi-Vehicle Trajectory Data and Deep Learning Model
（A++，除导师外二作，37.5分），2021年7月；
</t>
  </si>
  <si>
    <t>1、2020-2021学年，担任党支部宣传委员，1分；</t>
  </si>
  <si>
    <t>2020年12月：2020年亚太杯数学建模竞赛三等奖</t>
  </si>
  <si>
    <t xml:space="preserve">
1、“华为杯”第17届中国研究生数学建模竞赛二等奖（15分）； 2、世界运输工程技术论坛WTC2021 优秀墙报奖（5分）</t>
  </si>
  <si>
    <r>
      <t xml:space="preserve">1. </t>
    </r>
    <r>
      <rPr>
        <b/>
        <sz val="9"/>
        <rFont val="宋体"/>
        <family val="3"/>
        <charset val="134"/>
      </rPr>
      <t>Sijing,Liu,Gang Chen,Long Wei,Guoqi Li. A Novel Compression Approach for Truck GPS Trajectory Data.（A+，除导师外一作，49分）</t>
    </r>
    <r>
      <rPr>
        <sz val="10"/>
        <rFont val="宋体"/>
        <family val="3"/>
        <charset val="134"/>
      </rPr>
      <t xml:space="preserve">
2.Long Wei, Gang Chen , Wenjie Sun, and Guoqi Li 。Recognition of Operating Characteristics of Heavy Trucks Based on the Identification of GPS Trajectory Stay Points。（A，二作，10分）</t>
    </r>
  </si>
  <si>
    <t>1.发明专利：一种货车GPS轨迹数据压缩方法（201911329329.1，第二署名）已授权（2分） 2. 发明专利：一种物流poi数据可视化处理技术（CN201910960190.4，除导师外第三署名）受理（0.3分） 3.发明专利：一种货车GPS轨迹停留点识别方法（202110234719.1，除导师外第一署名）
补署名的授权证书</t>
  </si>
  <si>
    <t>1、2020-2021学年，担任党支部宣传委员，1分</t>
  </si>
  <si>
    <t>刘珺、胡路、徐莘沛等.A queuing network simulation optimization method for coordination control of passenger flow in urban rail transit stations(A+，三作，3.5分）</t>
  </si>
  <si>
    <t>1、李衍，陈水旺等.Simulation-optimization for station capacities, fleet size, and trip pricing of one-way electric carsharing systems，Journal of Cleaner Production，
（A++，一作），2021年9月；2、蒋阳升，李衍等.基于模块化仿真的共享汽车联合调度优化，西南交通大学学报，
（A，除导师外二作），2021年9月；</t>
  </si>
  <si>
    <t>1.2020年10月，获2020中国（小谷围）人工智能创新创业大赛最佳创意奖（4分）</t>
  </si>
  <si>
    <t xml:space="preserve">1、唐李莹，刘昱岗，李佳励，漆瑞婷等.Pedestrian crossing design and analysis for symmetric intersections: Efficiency and safety，Transportation Research Part A，
（A++，除导师外三作，0分），2020年12月20日；
2、刘昱岗，唐李莹，郑帅，漆瑞婷等.突发传染性公共卫生事件下高速公路交通控制策略研究，中国安全科学学报，
（A+，除导师外三作，0分），2020年9月15日
</t>
  </si>
  <si>
    <t>1、担任交通运输组开题答辩组秘书，0分；</t>
  </si>
  <si>
    <t xml:space="preserve">1、2020年12月：亚太地区大学生数学建模比赛二等奖（7分）；
2、2020年11月：第三届“泰迪杯”数据分析职业技能大赛二等奖（10分）
</t>
  </si>
  <si>
    <t>周建安，徐菱，邹元启。基于IFCM的生鲜零售物流服务产品模块化设计方法研究（B+,除导师外三作,0.75分）2021年1月。</t>
  </si>
  <si>
    <t>2021年1月数维杯研究生组优秀奖（0分）</t>
  </si>
  <si>
    <r>
      <rPr>
        <sz val="10.5"/>
        <rFont val="宋体"/>
        <family val="3"/>
        <charset val="134"/>
      </rPr>
      <t>刘珺、胡路、徐莘沛等.A queuing network simulation optimization method for coordination control of passenger flow in urban rail transit stations(A+，三作，3.5分）</t>
    </r>
  </si>
  <si>
    <r>
      <rPr>
        <sz val="11"/>
        <rFont val="宋体"/>
        <family val="3"/>
        <charset val="134"/>
      </rPr>
      <t>2021 第十一届MathorCup高校数学建模挑战赛 研究生组三等奖</t>
    </r>
  </si>
  <si>
    <r>
      <rPr>
        <sz val="10"/>
        <rFont val="宋体"/>
        <family val="3"/>
        <charset val="134"/>
      </rPr>
      <t>1.发明专利：一种货车GPS轨迹数据压缩方法（201911329329.1，第二署名）已授权（2分） 2. 发明专利：一种物流poi数据可视化处理技术（CN201910960190.4，除导师外第三署名）受理（0.3分） 3.发明专利：一种货车GPS轨迹停留点识别方法（202110234719.1，除导师外第一署名）
补署名的授权证书</t>
    </r>
  </si>
  <si>
    <r>
      <rPr>
        <sz val="9"/>
        <rFont val="宋体"/>
        <family val="3"/>
        <charset val="134"/>
      </rPr>
      <t>1. Sijing,Liu,Gang Chen,Long Wei,Guoqi Li. A Novel Compression Approach for Truck GPS Trajectory Data.（A+，除导师外一作，49分）</t>
    </r>
    <r>
      <rPr>
        <sz val="10"/>
        <rFont val="宋体"/>
        <family val="3"/>
        <charset val="134"/>
      </rPr>
      <t xml:space="preserve">
2.Long Wei, Gang Chen , Wenjie Sun, and Guoqi Li 。Recognition of Operating Characteristics of Heavy Trucks Based on the Identification of GPS Trajectory Stay Points。（A，二作，10分）</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</si>
</sst>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0.00\)"/>
    <numFmt numFmtId="177" formatCode="0_ "/>
    <numFmt numFmtId="178" formatCode="0.00_);[Red]\(0.00\)"/>
    <numFmt numFmtId="179" formatCode="0.00_ "/>
  </numFmts>
  <fonts count="10" x14ac:knownFonts="1">
    <font>
      <sz val="11"/>
      <color theme="1"/>
      <name val="等线"/>
      <family val="2"/>
      <scheme val="minor"/>
    </font>
    <font>
      <sz val="9"/>
      <name val="等线"/>
      <family val="3"/>
      <charset val="134"/>
      <scheme val="minor"/>
    </font>
    <font>
      <sz val="11"/>
      <name val="宋体"/>
      <family val="3"/>
      <charset val="134"/>
    </font>
    <font>
      <u/>
      <sz val="11"/>
      <name val="宋体"/>
      <family val="3"/>
      <charset val="134"/>
    </font>
    <font>
      <sz val="10.5"/>
      <name val="宋体"/>
      <family val="3"/>
      <charset val="134"/>
    </font>
    <font>
      <b/>
      <sz val="11"/>
      <name val="宋体"/>
      <family val="3"/>
      <charset val="134"/>
    </font>
    <font>
      <sz val="10"/>
      <name val="宋体"/>
      <family val="3"/>
      <charset val="134"/>
    </font>
    <font>
      <sz val="9"/>
      <name val="宋体"/>
      <family val="3"/>
      <charset val="134"/>
    </font>
    <font>
      <sz val="11"/>
      <color theme="1"/>
      <name val="宋体"/>
      <family val="3"/>
      <charset val="134"/>
    </font>
    <font>
      <b/>
      <sz val="9"/>
      <name val="宋体"/>
      <family val="3"/>
      <charset val="134"/>
    </font>
  </fonts>
  <fills count="3">
    <fill>
      <patternFill patternType="none"/>
    </fill>
    <fill>
      <patternFill patternType="gray125"/>
    </fill>
    <fill>
      <patternFill patternType="solid">
        <fgColor theme="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s>
  <cellStyleXfs count="1">
    <xf numFmtId="0" fontId="0" fillId="0" borderId="0"/>
  </cellStyleXfs>
  <cellXfs count="44">
    <xf numFmtId="0" fontId="0" fillId="0" borderId="0" xfId="0"/>
    <xf numFmtId="0" fontId="2"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178"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wrapText="1"/>
    </xf>
    <xf numFmtId="177" fontId="2"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8" fillId="0" borderId="0" xfId="0" applyFont="1"/>
    <xf numFmtId="176" fontId="2"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49"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2" fontId="2" fillId="0" borderId="1" xfId="0" applyNumberFormat="1" applyFont="1" applyBorder="1" applyAlignment="1">
      <alignment horizontal="center" vertical="center" wrapText="1"/>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left" vertical="center" wrapText="1"/>
    </xf>
    <xf numFmtId="57" fontId="2" fillId="0" borderId="1" xfId="0" applyNumberFormat="1" applyFont="1" applyBorder="1" applyAlignment="1">
      <alignment horizontal="left" vertical="center" wrapText="1"/>
    </xf>
    <xf numFmtId="2" fontId="2" fillId="0" borderId="0" xfId="0" applyNumberFormat="1" applyFont="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xf>
    <xf numFmtId="179" fontId="2" fillId="0" borderId="1" xfId="0" applyNumberFormat="1"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center" vertical="center" wrapText="1"/>
    </xf>
    <xf numFmtId="0" fontId="8" fillId="0" borderId="1"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xf>
    <xf numFmtId="0" fontId="8" fillId="0" borderId="1" xfId="0" applyNumberFormat="1"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29"/>
  <sheetViews>
    <sheetView zoomScale="70" zoomScaleNormal="70" workbookViewId="0">
      <selection activeCell="J5" sqref="J5"/>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2"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3"/>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43.2" x14ac:dyDescent="0.25">
      <c r="A3" s="1">
        <v>1</v>
      </c>
      <c r="B3" s="1">
        <v>2019200703</v>
      </c>
      <c r="C3" s="1" t="s">
        <v>25</v>
      </c>
      <c r="D3" s="1" t="s">
        <v>26</v>
      </c>
      <c r="E3" s="1">
        <v>17381586461</v>
      </c>
      <c r="F3" s="1" t="s">
        <v>27</v>
      </c>
      <c r="G3" s="1" t="s">
        <v>28</v>
      </c>
      <c r="H3" s="1">
        <v>10.5</v>
      </c>
      <c r="I3" s="1" t="s">
        <v>29</v>
      </c>
      <c r="J3" s="1">
        <v>0</v>
      </c>
      <c r="K3" s="1" t="s">
        <v>29</v>
      </c>
      <c r="L3" s="1">
        <v>0</v>
      </c>
      <c r="M3" s="1" t="s">
        <v>29</v>
      </c>
      <c r="N3" s="1">
        <v>0</v>
      </c>
      <c r="O3" s="1" t="s">
        <v>29</v>
      </c>
      <c r="P3" s="1">
        <v>0</v>
      </c>
      <c r="Q3" s="1" t="s">
        <v>29</v>
      </c>
      <c r="R3" s="1">
        <v>0</v>
      </c>
      <c r="S3" s="1" t="s">
        <v>30</v>
      </c>
      <c r="T3" s="1">
        <v>10</v>
      </c>
      <c r="U3" s="1">
        <f t="shared" ref="U3:U22" si="0">H3+J3+L3+N3+P3+R3+T3</f>
        <v>20.5</v>
      </c>
      <c r="V3" s="1">
        <f t="shared" ref="V3:V22" si="1">U3*0.9</f>
        <v>18.45</v>
      </c>
      <c r="W3" s="1" t="s">
        <v>31</v>
      </c>
      <c r="X3" s="1" t="s">
        <v>29</v>
      </c>
      <c r="Y3" s="1" t="s">
        <v>29</v>
      </c>
      <c r="Z3" s="1">
        <v>0</v>
      </c>
      <c r="AA3" s="1">
        <f t="shared" ref="AA3:AA22" si="2">Z3*10%</f>
        <v>0</v>
      </c>
      <c r="AB3" s="18">
        <f t="shared" ref="AB3:AB22" si="3">V3+AA3</f>
        <v>18.45</v>
      </c>
      <c r="AC3" s="1"/>
    </row>
    <row r="4" spans="1:29" ht="86.4" x14ac:dyDescent="0.25">
      <c r="A4" s="1">
        <v>2</v>
      </c>
      <c r="B4" s="1">
        <v>2019200704</v>
      </c>
      <c r="C4" s="1" t="s">
        <v>32</v>
      </c>
      <c r="D4" s="1" t="s">
        <v>26</v>
      </c>
      <c r="E4" s="1">
        <v>19982030615</v>
      </c>
      <c r="F4" s="1" t="s">
        <v>33</v>
      </c>
      <c r="G4" s="1" t="s">
        <v>34</v>
      </c>
      <c r="H4" s="1">
        <v>2</v>
      </c>
      <c r="I4" s="1" t="s">
        <v>29</v>
      </c>
      <c r="J4" s="1">
        <v>0</v>
      </c>
      <c r="K4" s="1" t="s">
        <v>29</v>
      </c>
      <c r="L4" s="1">
        <v>0</v>
      </c>
      <c r="M4" s="1" t="s">
        <v>29</v>
      </c>
      <c r="N4" s="1">
        <v>0</v>
      </c>
      <c r="O4" s="1" t="s">
        <v>29</v>
      </c>
      <c r="P4" s="1">
        <v>0</v>
      </c>
      <c r="Q4" s="1" t="s">
        <v>35</v>
      </c>
      <c r="R4" s="1">
        <v>18</v>
      </c>
      <c r="S4" s="1" t="s">
        <v>36</v>
      </c>
      <c r="T4" s="1">
        <v>7</v>
      </c>
      <c r="U4" s="1">
        <f t="shared" si="0"/>
        <v>27</v>
      </c>
      <c r="V4" s="1">
        <f t="shared" si="1"/>
        <v>24.3</v>
      </c>
      <c r="W4" s="1" t="s">
        <v>37</v>
      </c>
      <c r="X4" s="1" t="s">
        <v>38</v>
      </c>
      <c r="Y4" s="1" t="s">
        <v>29</v>
      </c>
      <c r="Z4" s="1">
        <v>5</v>
      </c>
      <c r="AA4" s="1">
        <f t="shared" si="2"/>
        <v>0.5</v>
      </c>
      <c r="AB4" s="18">
        <f t="shared" si="3"/>
        <v>24.8</v>
      </c>
      <c r="AC4" s="1"/>
    </row>
    <row r="5" spans="1:29" ht="86.4" x14ac:dyDescent="0.25">
      <c r="A5" s="1">
        <v>3</v>
      </c>
      <c r="B5" s="1">
        <v>2019200705</v>
      </c>
      <c r="C5" s="1" t="s">
        <v>881</v>
      </c>
      <c r="D5" s="1" t="s">
        <v>880</v>
      </c>
      <c r="E5" s="1">
        <v>18113186085</v>
      </c>
      <c r="F5" s="1" t="s">
        <v>39</v>
      </c>
      <c r="G5" s="1" t="s">
        <v>40</v>
      </c>
      <c r="H5" s="1">
        <v>82</v>
      </c>
      <c r="I5" s="1" t="s">
        <v>29</v>
      </c>
      <c r="J5" s="1">
        <v>0</v>
      </c>
      <c r="K5" s="1" t="s">
        <v>29</v>
      </c>
      <c r="L5" s="1">
        <v>0</v>
      </c>
      <c r="M5" s="1" t="s">
        <v>29</v>
      </c>
      <c r="N5" s="1">
        <v>0</v>
      </c>
      <c r="O5" s="1" t="s">
        <v>41</v>
      </c>
      <c r="P5" s="1">
        <v>1.4</v>
      </c>
      <c r="Q5" s="1" t="s">
        <v>42</v>
      </c>
      <c r="R5" s="1">
        <v>41.6</v>
      </c>
      <c r="S5" s="1" t="s">
        <v>29</v>
      </c>
      <c r="T5" s="1">
        <v>0</v>
      </c>
      <c r="U5" s="1">
        <f t="shared" si="0"/>
        <v>125</v>
      </c>
      <c r="V5" s="1">
        <f t="shared" si="1"/>
        <v>112.5</v>
      </c>
      <c r="W5" s="1" t="s">
        <v>29</v>
      </c>
      <c r="X5" s="1" t="s">
        <v>29</v>
      </c>
      <c r="Y5" s="1" t="s">
        <v>29</v>
      </c>
      <c r="Z5" s="1">
        <v>0</v>
      </c>
      <c r="AA5" s="1">
        <f t="shared" si="2"/>
        <v>0</v>
      </c>
      <c r="AB5" s="18">
        <f t="shared" si="3"/>
        <v>112.5</v>
      </c>
      <c r="AC5" s="1"/>
    </row>
    <row r="6" spans="1:29" ht="43.2" x14ac:dyDescent="0.25">
      <c r="A6" s="1">
        <v>4</v>
      </c>
      <c r="B6" s="1">
        <v>2019200707</v>
      </c>
      <c r="C6" s="1" t="s">
        <v>43</v>
      </c>
      <c r="D6" s="1" t="s">
        <v>26</v>
      </c>
      <c r="E6" s="1">
        <v>19982032362</v>
      </c>
      <c r="F6" s="1" t="s">
        <v>44</v>
      </c>
      <c r="G6" s="1" t="s">
        <v>29</v>
      </c>
      <c r="H6" s="1">
        <v>0</v>
      </c>
      <c r="I6" s="1" t="s">
        <v>29</v>
      </c>
      <c r="J6" s="1">
        <v>0</v>
      </c>
      <c r="K6" s="1" t="s">
        <v>29</v>
      </c>
      <c r="L6" s="1">
        <v>0</v>
      </c>
      <c r="M6" s="1" t="s">
        <v>29</v>
      </c>
      <c r="N6" s="1">
        <v>0</v>
      </c>
      <c r="O6" s="1" t="s">
        <v>29</v>
      </c>
      <c r="P6" s="1">
        <v>0</v>
      </c>
      <c r="Q6" s="1" t="s">
        <v>29</v>
      </c>
      <c r="R6" s="1">
        <v>0</v>
      </c>
      <c r="S6" s="1" t="s">
        <v>45</v>
      </c>
      <c r="T6" s="1">
        <v>5</v>
      </c>
      <c r="U6" s="1">
        <f t="shared" si="0"/>
        <v>5</v>
      </c>
      <c r="V6" s="1">
        <f t="shared" si="1"/>
        <v>4.5</v>
      </c>
      <c r="W6" s="1" t="s">
        <v>46</v>
      </c>
      <c r="X6" s="1" t="s">
        <v>29</v>
      </c>
      <c r="Y6" s="1" t="s">
        <v>47</v>
      </c>
      <c r="Z6" s="1">
        <v>1.5</v>
      </c>
      <c r="AA6" s="1">
        <f t="shared" si="2"/>
        <v>0.15000000000000002</v>
      </c>
      <c r="AB6" s="18">
        <f t="shared" si="3"/>
        <v>4.6500000000000004</v>
      </c>
      <c r="AC6" s="1"/>
    </row>
    <row r="7" spans="1:29" ht="172.8" x14ac:dyDescent="0.25">
      <c r="A7" s="1">
        <v>5</v>
      </c>
      <c r="B7" s="1">
        <v>2019200709</v>
      </c>
      <c r="C7" s="1" t="s">
        <v>48</v>
      </c>
      <c r="D7" s="1" t="s">
        <v>26</v>
      </c>
      <c r="E7" s="1">
        <v>19982069553</v>
      </c>
      <c r="F7" s="1" t="s">
        <v>49</v>
      </c>
      <c r="G7" s="1" t="s">
        <v>50</v>
      </c>
      <c r="H7" s="1">
        <f>28+28+4.5+4.5</f>
        <v>65</v>
      </c>
      <c r="I7" s="1" t="s">
        <v>29</v>
      </c>
      <c r="J7" s="1">
        <v>0</v>
      </c>
      <c r="K7" s="1" t="s">
        <v>29</v>
      </c>
      <c r="L7" s="1">
        <v>0</v>
      </c>
      <c r="M7" s="1" t="s">
        <v>29</v>
      </c>
      <c r="N7" s="1">
        <v>0</v>
      </c>
      <c r="O7" s="1" t="s">
        <v>51</v>
      </c>
      <c r="P7" s="1">
        <v>0.8</v>
      </c>
      <c r="Q7" s="1" t="s">
        <v>29</v>
      </c>
      <c r="R7" s="1">
        <v>0</v>
      </c>
      <c r="S7" s="1" t="s">
        <v>52</v>
      </c>
      <c r="T7" s="1">
        <v>15</v>
      </c>
      <c r="U7" s="1">
        <f t="shared" si="0"/>
        <v>80.8</v>
      </c>
      <c r="V7" s="1">
        <f t="shared" si="1"/>
        <v>72.72</v>
      </c>
      <c r="W7" s="1" t="s">
        <v>53</v>
      </c>
      <c r="X7" s="1" t="s">
        <v>29</v>
      </c>
      <c r="Y7" s="1" t="s">
        <v>29</v>
      </c>
      <c r="Z7" s="1">
        <v>3</v>
      </c>
      <c r="AA7" s="1">
        <f t="shared" si="2"/>
        <v>0.30000000000000004</v>
      </c>
      <c r="AB7" s="18">
        <f t="shared" si="3"/>
        <v>73.02</v>
      </c>
      <c r="AC7" s="1"/>
    </row>
    <row r="8" spans="1:29" ht="43.2" x14ac:dyDescent="0.25">
      <c r="A8" s="1">
        <v>6</v>
      </c>
      <c r="B8" s="1">
        <v>2019200711</v>
      </c>
      <c r="C8" s="1" t="s">
        <v>54</v>
      </c>
      <c r="D8" s="1" t="s">
        <v>26</v>
      </c>
      <c r="E8" s="1">
        <v>18660557026</v>
      </c>
      <c r="F8" s="1" t="s">
        <v>55</v>
      </c>
      <c r="G8" s="1" t="s">
        <v>29</v>
      </c>
      <c r="H8" s="1">
        <v>0</v>
      </c>
      <c r="I8" s="1" t="s">
        <v>29</v>
      </c>
      <c r="J8" s="1">
        <v>0</v>
      </c>
      <c r="K8" s="1" t="s">
        <v>29</v>
      </c>
      <c r="L8" s="1">
        <v>0</v>
      </c>
      <c r="M8" s="1" t="s">
        <v>29</v>
      </c>
      <c r="N8" s="1">
        <v>0</v>
      </c>
      <c r="O8" s="1" t="s">
        <v>29</v>
      </c>
      <c r="P8" s="1">
        <v>0</v>
      </c>
      <c r="Q8" s="1" t="s">
        <v>29</v>
      </c>
      <c r="R8" s="1">
        <v>0</v>
      </c>
      <c r="S8" s="1" t="s">
        <v>56</v>
      </c>
      <c r="T8" s="1">
        <v>4</v>
      </c>
      <c r="U8" s="1">
        <f t="shared" si="0"/>
        <v>4</v>
      </c>
      <c r="V8" s="1">
        <f t="shared" si="1"/>
        <v>3.6</v>
      </c>
      <c r="W8" s="1" t="s">
        <v>29</v>
      </c>
      <c r="X8" s="1" t="s">
        <v>29</v>
      </c>
      <c r="Y8" s="1" t="s">
        <v>29</v>
      </c>
      <c r="Z8" s="1">
        <v>0</v>
      </c>
      <c r="AA8" s="1">
        <f t="shared" si="2"/>
        <v>0</v>
      </c>
      <c r="AB8" s="18">
        <f t="shared" si="3"/>
        <v>3.6</v>
      </c>
      <c r="AC8" s="1"/>
    </row>
    <row r="9" spans="1:29" ht="43.2" x14ac:dyDescent="0.25">
      <c r="A9" s="1">
        <v>7</v>
      </c>
      <c r="B9" s="1">
        <v>2019200715</v>
      </c>
      <c r="C9" s="1" t="s">
        <v>57</v>
      </c>
      <c r="D9" s="1" t="s">
        <v>26</v>
      </c>
      <c r="E9" s="1">
        <v>18502850892</v>
      </c>
      <c r="F9" s="1" t="s">
        <v>33</v>
      </c>
      <c r="G9" s="1" t="s">
        <v>29</v>
      </c>
      <c r="H9" s="1">
        <v>0</v>
      </c>
      <c r="I9" s="1" t="s">
        <v>29</v>
      </c>
      <c r="J9" s="1">
        <v>0</v>
      </c>
      <c r="K9" s="1" t="s">
        <v>29</v>
      </c>
      <c r="L9" s="1">
        <v>0</v>
      </c>
      <c r="M9" s="1" t="s">
        <v>29</v>
      </c>
      <c r="N9" s="1">
        <v>0</v>
      </c>
      <c r="O9" s="1" t="s">
        <v>29</v>
      </c>
      <c r="P9" s="1">
        <v>0</v>
      </c>
      <c r="Q9" s="1" t="s">
        <v>58</v>
      </c>
      <c r="R9" s="1">
        <v>18</v>
      </c>
      <c r="S9" s="1" t="s">
        <v>59</v>
      </c>
      <c r="T9" s="1">
        <v>5</v>
      </c>
      <c r="U9" s="1">
        <f t="shared" si="0"/>
        <v>23</v>
      </c>
      <c r="V9" s="1">
        <f t="shared" si="1"/>
        <v>20.7</v>
      </c>
      <c r="W9" s="1" t="s">
        <v>60</v>
      </c>
      <c r="X9" s="1" t="s">
        <v>29</v>
      </c>
      <c r="Y9" s="1" t="s">
        <v>61</v>
      </c>
      <c r="Z9" s="1">
        <v>2.5</v>
      </c>
      <c r="AA9" s="1">
        <f t="shared" si="2"/>
        <v>0.25</v>
      </c>
      <c r="AB9" s="18">
        <f t="shared" si="3"/>
        <v>20.95</v>
      </c>
      <c r="AC9" s="1"/>
    </row>
    <row r="10" spans="1:29" ht="43.2" x14ac:dyDescent="0.25">
      <c r="A10" s="1">
        <v>8</v>
      </c>
      <c r="B10" s="1">
        <v>2019200716</v>
      </c>
      <c r="C10" s="1" t="s">
        <v>62</v>
      </c>
      <c r="D10" s="1" t="s">
        <v>26</v>
      </c>
      <c r="E10" s="1">
        <v>19982026786</v>
      </c>
      <c r="F10" s="1" t="s">
        <v>63</v>
      </c>
      <c r="G10" s="1" t="s">
        <v>29</v>
      </c>
      <c r="H10" s="1">
        <v>0</v>
      </c>
      <c r="I10" s="1" t="s">
        <v>29</v>
      </c>
      <c r="J10" s="1">
        <v>0</v>
      </c>
      <c r="K10" s="1" t="s">
        <v>29</v>
      </c>
      <c r="L10" s="1">
        <v>0</v>
      </c>
      <c r="M10" s="1" t="s">
        <v>29</v>
      </c>
      <c r="N10" s="1">
        <v>0</v>
      </c>
      <c r="O10" s="1" t="s">
        <v>29</v>
      </c>
      <c r="P10" s="1">
        <v>0</v>
      </c>
      <c r="Q10" s="1" t="s">
        <v>29</v>
      </c>
      <c r="R10" s="1">
        <v>0</v>
      </c>
      <c r="S10" s="1" t="s">
        <v>64</v>
      </c>
      <c r="T10" s="1">
        <v>10</v>
      </c>
      <c r="U10" s="1">
        <f t="shared" si="0"/>
        <v>10</v>
      </c>
      <c r="V10" s="1">
        <f t="shared" si="1"/>
        <v>9</v>
      </c>
      <c r="W10" s="1" t="s">
        <v>65</v>
      </c>
      <c r="X10" s="1" t="s">
        <v>29</v>
      </c>
      <c r="Y10" s="1" t="s">
        <v>29</v>
      </c>
      <c r="Z10" s="1">
        <v>1</v>
      </c>
      <c r="AA10" s="1">
        <f t="shared" si="2"/>
        <v>0.1</v>
      </c>
      <c r="AB10" s="18">
        <f t="shared" si="3"/>
        <v>9.1</v>
      </c>
      <c r="AC10" s="1"/>
    </row>
    <row r="11" spans="1:29" ht="100.8" x14ac:dyDescent="0.25">
      <c r="A11" s="1">
        <v>9</v>
      </c>
      <c r="B11" s="1">
        <v>20192000717</v>
      </c>
      <c r="C11" s="1" t="s">
        <v>66</v>
      </c>
      <c r="D11" s="1" t="s">
        <v>26</v>
      </c>
      <c r="E11" s="1">
        <v>17797548521</v>
      </c>
      <c r="F11" s="1" t="s">
        <v>67</v>
      </c>
      <c r="G11" s="1" t="s">
        <v>29</v>
      </c>
      <c r="H11" s="1">
        <v>0</v>
      </c>
      <c r="I11" s="1" t="s">
        <v>29</v>
      </c>
      <c r="J11" s="1">
        <v>0</v>
      </c>
      <c r="K11" s="1" t="s">
        <v>29</v>
      </c>
      <c r="L11" s="1">
        <v>0</v>
      </c>
      <c r="M11" s="1" t="s">
        <v>29</v>
      </c>
      <c r="N11" s="1">
        <v>0</v>
      </c>
      <c r="O11" s="1" t="s">
        <v>29</v>
      </c>
      <c r="P11" s="1">
        <v>0</v>
      </c>
      <c r="Q11" s="1" t="s">
        <v>29</v>
      </c>
      <c r="R11" s="1">
        <v>0</v>
      </c>
      <c r="S11" s="1" t="s">
        <v>29</v>
      </c>
      <c r="T11" s="1">
        <v>0</v>
      </c>
      <c r="U11" s="1">
        <f t="shared" si="0"/>
        <v>0</v>
      </c>
      <c r="V11" s="1">
        <f t="shared" si="1"/>
        <v>0</v>
      </c>
      <c r="W11" s="1" t="s">
        <v>68</v>
      </c>
      <c r="X11" s="1" t="s">
        <v>69</v>
      </c>
      <c r="Y11" s="1" t="s">
        <v>70</v>
      </c>
      <c r="Z11" s="1">
        <v>5</v>
      </c>
      <c r="AA11" s="1">
        <f t="shared" si="2"/>
        <v>0.5</v>
      </c>
      <c r="AB11" s="18">
        <f t="shared" si="3"/>
        <v>0.5</v>
      </c>
      <c r="AC11" s="1"/>
    </row>
    <row r="12" spans="1:29" ht="43.2" x14ac:dyDescent="0.25">
      <c r="A12" s="1">
        <v>10</v>
      </c>
      <c r="B12" s="1">
        <v>2019200718</v>
      </c>
      <c r="C12" s="1" t="s">
        <v>71</v>
      </c>
      <c r="D12" s="1" t="s">
        <v>26</v>
      </c>
      <c r="E12" s="1">
        <v>19982071315</v>
      </c>
      <c r="F12" s="1" t="s">
        <v>72</v>
      </c>
      <c r="G12" s="1" t="s">
        <v>29</v>
      </c>
      <c r="H12" s="1">
        <v>0</v>
      </c>
      <c r="I12" s="1" t="s">
        <v>29</v>
      </c>
      <c r="J12" s="1">
        <v>0</v>
      </c>
      <c r="K12" s="1" t="s">
        <v>29</v>
      </c>
      <c r="L12" s="1">
        <v>0</v>
      </c>
      <c r="M12" s="1" t="s">
        <v>29</v>
      </c>
      <c r="N12" s="1">
        <v>0</v>
      </c>
      <c r="O12" s="1" t="s">
        <v>29</v>
      </c>
      <c r="P12" s="1">
        <v>0</v>
      </c>
      <c r="Q12" s="1" t="s">
        <v>29</v>
      </c>
      <c r="R12" s="1">
        <v>0</v>
      </c>
      <c r="S12" s="1" t="s">
        <v>73</v>
      </c>
      <c r="T12" s="1">
        <v>4</v>
      </c>
      <c r="U12" s="1">
        <f t="shared" si="0"/>
        <v>4</v>
      </c>
      <c r="V12" s="1">
        <f t="shared" si="1"/>
        <v>3.6</v>
      </c>
      <c r="W12" s="1" t="s">
        <v>29</v>
      </c>
      <c r="X12" s="1" t="s">
        <v>29</v>
      </c>
      <c r="Y12" s="1" t="s">
        <v>29</v>
      </c>
      <c r="Z12" s="1">
        <v>0</v>
      </c>
      <c r="AA12" s="1">
        <f t="shared" si="2"/>
        <v>0</v>
      </c>
      <c r="AB12" s="18">
        <f t="shared" si="3"/>
        <v>3.6</v>
      </c>
      <c r="AC12" s="1"/>
    </row>
    <row r="13" spans="1:29" ht="43.2" x14ac:dyDescent="0.25">
      <c r="A13" s="1">
        <v>11</v>
      </c>
      <c r="B13" s="1">
        <v>2019200720</v>
      </c>
      <c r="C13" s="1" t="s">
        <v>74</v>
      </c>
      <c r="D13" s="1" t="s">
        <v>26</v>
      </c>
      <c r="E13" s="1">
        <v>18839773228</v>
      </c>
      <c r="F13" s="1" t="s">
        <v>75</v>
      </c>
      <c r="G13" s="19" t="s">
        <v>76</v>
      </c>
      <c r="H13" s="19">
        <v>0</v>
      </c>
      <c r="I13" s="1" t="s">
        <v>29</v>
      </c>
      <c r="J13" s="1">
        <v>0</v>
      </c>
      <c r="K13" s="1" t="s">
        <v>29</v>
      </c>
      <c r="L13" s="1">
        <v>0</v>
      </c>
      <c r="M13" s="1" t="s">
        <v>29</v>
      </c>
      <c r="N13" s="1">
        <v>0</v>
      </c>
      <c r="O13" s="1" t="s">
        <v>29</v>
      </c>
      <c r="P13" s="1">
        <v>0</v>
      </c>
      <c r="Q13" s="1" t="s">
        <v>29</v>
      </c>
      <c r="R13" s="1">
        <v>0</v>
      </c>
      <c r="S13" s="1" t="s">
        <v>29</v>
      </c>
      <c r="T13" s="1">
        <v>0</v>
      </c>
      <c r="U13" s="1">
        <f t="shared" si="0"/>
        <v>0</v>
      </c>
      <c r="V13" s="1">
        <f t="shared" si="1"/>
        <v>0</v>
      </c>
      <c r="W13" s="19" t="s">
        <v>77</v>
      </c>
      <c r="X13" s="1" t="s">
        <v>29</v>
      </c>
      <c r="Y13" s="1" t="s">
        <v>29</v>
      </c>
      <c r="Z13" s="1">
        <v>3</v>
      </c>
      <c r="AA13" s="1">
        <f t="shared" si="2"/>
        <v>0.30000000000000004</v>
      </c>
      <c r="AB13" s="18">
        <f t="shared" si="3"/>
        <v>0.30000000000000004</v>
      </c>
      <c r="AC13" s="1"/>
    </row>
    <row r="14" spans="1:29" ht="244.8" x14ac:dyDescent="0.25">
      <c r="A14" s="1">
        <v>12</v>
      </c>
      <c r="B14" s="1">
        <v>2019200725</v>
      </c>
      <c r="C14" s="1" t="s">
        <v>78</v>
      </c>
      <c r="D14" s="1" t="s">
        <v>26</v>
      </c>
      <c r="E14" s="1">
        <v>13618024048</v>
      </c>
      <c r="F14" s="1" t="s">
        <v>79</v>
      </c>
      <c r="G14" s="1" t="s">
        <v>80</v>
      </c>
      <c r="H14" s="1">
        <v>21</v>
      </c>
      <c r="I14" s="1" t="s">
        <v>29</v>
      </c>
      <c r="J14" s="1">
        <v>0</v>
      </c>
      <c r="K14" s="1" t="s">
        <v>29</v>
      </c>
      <c r="L14" s="1">
        <v>0</v>
      </c>
      <c r="M14" s="1" t="s">
        <v>29</v>
      </c>
      <c r="N14" s="1">
        <v>0</v>
      </c>
      <c r="O14" s="1" t="s">
        <v>81</v>
      </c>
      <c r="P14" s="1">
        <v>0</v>
      </c>
      <c r="Q14" s="1" t="s">
        <v>82</v>
      </c>
      <c r="R14" s="1">
        <v>4.5</v>
      </c>
      <c r="S14" s="1" t="s">
        <v>83</v>
      </c>
      <c r="T14" s="1">
        <v>0</v>
      </c>
      <c r="U14" s="1">
        <f t="shared" si="0"/>
        <v>25.5</v>
      </c>
      <c r="V14" s="1">
        <f t="shared" si="1"/>
        <v>22.95</v>
      </c>
      <c r="W14" s="1" t="s">
        <v>29</v>
      </c>
      <c r="X14" s="1" t="s">
        <v>29</v>
      </c>
      <c r="Y14" s="1" t="s">
        <v>84</v>
      </c>
      <c r="Z14" s="1">
        <v>0</v>
      </c>
      <c r="AA14" s="1">
        <f t="shared" si="2"/>
        <v>0</v>
      </c>
      <c r="AB14" s="18">
        <f t="shared" si="3"/>
        <v>22.95</v>
      </c>
      <c r="AC14" s="1"/>
    </row>
    <row r="15" spans="1:29" ht="43.2" x14ac:dyDescent="0.25">
      <c r="A15" s="1">
        <v>13</v>
      </c>
      <c r="B15" s="1">
        <v>2019200736</v>
      </c>
      <c r="C15" s="1" t="s">
        <v>85</v>
      </c>
      <c r="D15" s="1" t="s">
        <v>26</v>
      </c>
      <c r="E15" s="1">
        <v>13758517062</v>
      </c>
      <c r="F15" s="1" t="s">
        <v>86</v>
      </c>
      <c r="G15" s="1" t="s">
        <v>87</v>
      </c>
      <c r="H15" s="1">
        <v>0.5</v>
      </c>
      <c r="I15" s="1" t="s">
        <v>29</v>
      </c>
      <c r="J15" s="1">
        <v>0</v>
      </c>
      <c r="K15" s="1" t="s">
        <v>29</v>
      </c>
      <c r="L15" s="1">
        <v>0</v>
      </c>
      <c r="M15" s="1" t="s">
        <v>29</v>
      </c>
      <c r="N15" s="1">
        <v>0</v>
      </c>
      <c r="O15" s="1" t="s">
        <v>29</v>
      </c>
      <c r="P15" s="1">
        <v>0</v>
      </c>
      <c r="Q15" s="1" t="s">
        <v>29</v>
      </c>
      <c r="R15" s="1">
        <v>0</v>
      </c>
      <c r="S15" s="1" t="s">
        <v>29</v>
      </c>
      <c r="T15" s="1">
        <v>0</v>
      </c>
      <c r="U15" s="1">
        <f t="shared" si="0"/>
        <v>0.5</v>
      </c>
      <c r="V15" s="1">
        <f t="shared" si="1"/>
        <v>0.45</v>
      </c>
      <c r="W15" s="1" t="s">
        <v>29</v>
      </c>
      <c r="X15" s="1" t="s">
        <v>29</v>
      </c>
      <c r="Y15" s="1" t="s">
        <v>29</v>
      </c>
      <c r="Z15" s="1">
        <v>0</v>
      </c>
      <c r="AA15" s="1">
        <f t="shared" si="2"/>
        <v>0</v>
      </c>
      <c r="AB15" s="18">
        <f t="shared" si="3"/>
        <v>0.45</v>
      </c>
      <c r="AC15" s="1"/>
    </row>
    <row r="16" spans="1:29" ht="86.4" x14ac:dyDescent="0.25">
      <c r="A16" s="1">
        <v>14</v>
      </c>
      <c r="B16" s="1">
        <v>2019200740</v>
      </c>
      <c r="C16" s="1" t="s">
        <v>88</v>
      </c>
      <c r="D16" s="1" t="s">
        <v>26</v>
      </c>
      <c r="E16" s="1">
        <v>15828219033</v>
      </c>
      <c r="F16" s="1" t="s">
        <v>89</v>
      </c>
      <c r="G16" s="1" t="s">
        <v>90</v>
      </c>
      <c r="H16" s="1">
        <v>10.5</v>
      </c>
      <c r="I16" s="1" t="s">
        <v>29</v>
      </c>
      <c r="J16" s="1">
        <v>0</v>
      </c>
      <c r="K16" s="1" t="s">
        <v>29</v>
      </c>
      <c r="L16" s="1">
        <v>0</v>
      </c>
      <c r="M16" s="1" t="s">
        <v>29</v>
      </c>
      <c r="N16" s="1">
        <v>0</v>
      </c>
      <c r="O16" s="1" t="s">
        <v>29</v>
      </c>
      <c r="P16" s="1">
        <v>0</v>
      </c>
      <c r="Q16" s="1" t="s">
        <v>91</v>
      </c>
      <c r="R16" s="1">
        <v>2.25</v>
      </c>
      <c r="S16" s="1" t="s">
        <v>92</v>
      </c>
      <c r="T16" s="1">
        <v>15</v>
      </c>
      <c r="U16" s="1">
        <f t="shared" si="0"/>
        <v>27.75</v>
      </c>
      <c r="V16" s="1">
        <f t="shared" si="1"/>
        <v>24.975000000000001</v>
      </c>
      <c r="W16" s="1" t="s">
        <v>29</v>
      </c>
      <c r="X16" s="1" t="s">
        <v>93</v>
      </c>
      <c r="Y16" s="1" t="s">
        <v>29</v>
      </c>
      <c r="Z16" s="1">
        <v>3</v>
      </c>
      <c r="AA16" s="1">
        <f t="shared" si="2"/>
        <v>0.30000000000000004</v>
      </c>
      <c r="AB16" s="18">
        <f t="shared" si="3"/>
        <v>25.275000000000002</v>
      </c>
      <c r="AC16" s="1"/>
    </row>
    <row r="17" spans="1:29" ht="43.2" x14ac:dyDescent="0.25">
      <c r="A17" s="1">
        <v>15</v>
      </c>
      <c r="B17" s="1">
        <v>2019200756</v>
      </c>
      <c r="C17" s="1" t="s">
        <v>94</v>
      </c>
      <c r="D17" s="1" t="s">
        <v>26</v>
      </c>
      <c r="E17" s="1">
        <v>19982040692</v>
      </c>
      <c r="F17" s="1" t="s">
        <v>89</v>
      </c>
      <c r="G17" s="1" t="s">
        <v>29</v>
      </c>
      <c r="H17" s="1">
        <v>0</v>
      </c>
      <c r="I17" s="1" t="s">
        <v>29</v>
      </c>
      <c r="J17" s="1">
        <v>0</v>
      </c>
      <c r="K17" s="1" t="s">
        <v>29</v>
      </c>
      <c r="L17" s="1">
        <v>0</v>
      </c>
      <c r="M17" s="1" t="s">
        <v>29</v>
      </c>
      <c r="N17" s="1">
        <v>0</v>
      </c>
      <c r="O17" s="1" t="s">
        <v>29</v>
      </c>
      <c r="P17" s="1">
        <v>0</v>
      </c>
      <c r="Q17" s="1" t="s">
        <v>29</v>
      </c>
      <c r="R17" s="1">
        <v>0</v>
      </c>
      <c r="S17" s="1" t="s">
        <v>95</v>
      </c>
      <c r="T17" s="1">
        <v>15</v>
      </c>
      <c r="U17" s="1">
        <f t="shared" si="0"/>
        <v>15</v>
      </c>
      <c r="V17" s="1">
        <f t="shared" si="1"/>
        <v>13.5</v>
      </c>
      <c r="W17" s="1" t="s">
        <v>29</v>
      </c>
      <c r="X17" s="1" t="s">
        <v>29</v>
      </c>
      <c r="Y17" s="1" t="s">
        <v>29</v>
      </c>
      <c r="Z17" s="1">
        <v>0</v>
      </c>
      <c r="AA17" s="1">
        <f t="shared" si="2"/>
        <v>0</v>
      </c>
      <c r="AB17" s="18">
        <f t="shared" si="3"/>
        <v>13.5</v>
      </c>
      <c r="AC17" s="1"/>
    </row>
    <row r="18" spans="1:29" ht="28.8" x14ac:dyDescent="0.25">
      <c r="A18" s="1">
        <v>16</v>
      </c>
      <c r="B18" s="8">
        <v>2019200766</v>
      </c>
      <c r="C18" s="8" t="s">
        <v>96</v>
      </c>
      <c r="D18" s="8" t="s">
        <v>875</v>
      </c>
      <c r="E18" s="8">
        <v>18990796390</v>
      </c>
      <c r="F18" s="8" t="s">
        <v>97</v>
      </c>
      <c r="G18" s="1" t="s">
        <v>29</v>
      </c>
      <c r="H18" s="1">
        <v>0</v>
      </c>
      <c r="I18" s="1" t="s">
        <v>29</v>
      </c>
      <c r="J18" s="1">
        <v>0</v>
      </c>
      <c r="K18" s="1" t="s">
        <v>29</v>
      </c>
      <c r="L18" s="1">
        <v>0</v>
      </c>
      <c r="M18" s="1" t="s">
        <v>29</v>
      </c>
      <c r="N18" s="1">
        <v>0</v>
      </c>
      <c r="O18" s="1" t="s">
        <v>29</v>
      </c>
      <c r="P18" s="1">
        <v>0</v>
      </c>
      <c r="Q18" s="1" t="s">
        <v>29</v>
      </c>
      <c r="R18" s="8">
        <v>0</v>
      </c>
      <c r="S18" s="1" t="s">
        <v>98</v>
      </c>
      <c r="T18" s="8">
        <v>15</v>
      </c>
      <c r="U18" s="1">
        <f t="shared" si="0"/>
        <v>15</v>
      </c>
      <c r="V18" s="1">
        <f t="shared" si="1"/>
        <v>13.5</v>
      </c>
      <c r="W18" s="1" t="s">
        <v>29</v>
      </c>
      <c r="X18" s="1" t="s">
        <v>29</v>
      </c>
      <c r="Y18" s="1" t="s">
        <v>29</v>
      </c>
      <c r="Z18" s="1">
        <v>0</v>
      </c>
      <c r="AA18" s="1">
        <f t="shared" si="2"/>
        <v>0</v>
      </c>
      <c r="AB18" s="18">
        <f t="shared" si="3"/>
        <v>13.5</v>
      </c>
      <c r="AC18" s="1"/>
    </row>
    <row r="19" spans="1:29" ht="28.8" x14ac:dyDescent="0.25">
      <c r="A19" s="1">
        <v>17</v>
      </c>
      <c r="B19" s="1">
        <v>2019200774</v>
      </c>
      <c r="C19" s="20" t="s">
        <v>99</v>
      </c>
      <c r="D19" s="8" t="s">
        <v>875</v>
      </c>
      <c r="E19" s="1">
        <v>13452814615</v>
      </c>
      <c r="F19" s="20" t="s">
        <v>100</v>
      </c>
      <c r="G19" s="1" t="s">
        <v>29</v>
      </c>
      <c r="H19" s="1">
        <v>0</v>
      </c>
      <c r="I19" s="1" t="s">
        <v>29</v>
      </c>
      <c r="J19" s="1">
        <v>0</v>
      </c>
      <c r="K19" s="1" t="s">
        <v>29</v>
      </c>
      <c r="L19" s="1">
        <v>0</v>
      </c>
      <c r="M19" s="1" t="s">
        <v>29</v>
      </c>
      <c r="N19" s="1">
        <v>0</v>
      </c>
      <c r="O19" s="1" t="s">
        <v>29</v>
      </c>
      <c r="P19" s="1">
        <v>0</v>
      </c>
      <c r="Q19" s="1" t="s">
        <v>29</v>
      </c>
      <c r="R19" s="1">
        <v>0</v>
      </c>
      <c r="S19" s="1" t="s">
        <v>101</v>
      </c>
      <c r="T19" s="1">
        <v>5</v>
      </c>
      <c r="U19" s="1">
        <f t="shared" si="0"/>
        <v>5</v>
      </c>
      <c r="V19" s="1">
        <f t="shared" si="1"/>
        <v>4.5</v>
      </c>
      <c r="W19" s="1" t="s">
        <v>29</v>
      </c>
      <c r="X19" s="1" t="s">
        <v>102</v>
      </c>
      <c r="Y19" s="1" t="s">
        <v>29</v>
      </c>
      <c r="Z19" s="1">
        <v>3</v>
      </c>
      <c r="AA19" s="1">
        <f t="shared" si="2"/>
        <v>0.30000000000000004</v>
      </c>
      <c r="AB19" s="18">
        <f t="shared" si="3"/>
        <v>4.8</v>
      </c>
      <c r="AC19" s="20"/>
    </row>
    <row r="20" spans="1:29" ht="28.8" x14ac:dyDescent="0.25">
      <c r="A20" s="1">
        <v>18</v>
      </c>
      <c r="B20" s="1">
        <v>2019200778</v>
      </c>
      <c r="C20" s="1" t="s">
        <v>103</v>
      </c>
      <c r="D20" s="1" t="s">
        <v>104</v>
      </c>
      <c r="E20" s="1">
        <v>18678160729</v>
      </c>
      <c r="F20" s="1" t="s">
        <v>105</v>
      </c>
      <c r="G20" s="1" t="s">
        <v>29</v>
      </c>
      <c r="H20" s="1">
        <v>0</v>
      </c>
      <c r="I20" s="1" t="s">
        <v>29</v>
      </c>
      <c r="J20" s="1">
        <v>0</v>
      </c>
      <c r="K20" s="1" t="s">
        <v>29</v>
      </c>
      <c r="L20" s="1">
        <v>0</v>
      </c>
      <c r="M20" s="1" t="s">
        <v>29</v>
      </c>
      <c r="N20" s="1">
        <v>0</v>
      </c>
      <c r="O20" s="1" t="s">
        <v>29</v>
      </c>
      <c r="P20" s="1">
        <v>0</v>
      </c>
      <c r="Q20" s="1" t="s">
        <v>29</v>
      </c>
      <c r="R20" s="1">
        <v>0</v>
      </c>
      <c r="S20" s="1" t="s">
        <v>106</v>
      </c>
      <c r="T20" s="1">
        <v>10</v>
      </c>
      <c r="U20" s="1">
        <f t="shared" si="0"/>
        <v>10</v>
      </c>
      <c r="V20" s="1">
        <f t="shared" si="1"/>
        <v>9</v>
      </c>
      <c r="W20" s="1" t="s">
        <v>29</v>
      </c>
      <c r="X20" s="1" t="s">
        <v>29</v>
      </c>
      <c r="Y20" s="1" t="s">
        <v>29</v>
      </c>
      <c r="Z20" s="1">
        <v>0</v>
      </c>
      <c r="AA20" s="1">
        <f t="shared" si="2"/>
        <v>0</v>
      </c>
      <c r="AB20" s="18">
        <f t="shared" si="3"/>
        <v>9</v>
      </c>
      <c r="AC20" s="1"/>
    </row>
    <row r="21" spans="1:29" ht="28.8" x14ac:dyDescent="0.25">
      <c r="A21" s="1">
        <v>19</v>
      </c>
      <c r="B21" s="1">
        <v>2019200779</v>
      </c>
      <c r="C21" s="1" t="s">
        <v>107</v>
      </c>
      <c r="D21" s="1" t="s">
        <v>104</v>
      </c>
      <c r="E21" s="1">
        <v>18880466467</v>
      </c>
      <c r="F21" s="1" t="s">
        <v>105</v>
      </c>
      <c r="G21" s="1" t="s">
        <v>29</v>
      </c>
      <c r="H21" s="1">
        <v>0</v>
      </c>
      <c r="I21" s="1" t="s">
        <v>29</v>
      </c>
      <c r="J21" s="1">
        <v>0</v>
      </c>
      <c r="K21" s="1" t="s">
        <v>29</v>
      </c>
      <c r="L21" s="1">
        <v>0</v>
      </c>
      <c r="M21" s="1" t="s">
        <v>29</v>
      </c>
      <c r="N21" s="1">
        <v>0</v>
      </c>
      <c r="O21" s="1" t="s">
        <v>29</v>
      </c>
      <c r="P21" s="1">
        <v>0</v>
      </c>
      <c r="Q21" s="1" t="s">
        <v>29</v>
      </c>
      <c r="R21" s="1">
        <v>0</v>
      </c>
      <c r="S21" s="1" t="s">
        <v>106</v>
      </c>
      <c r="T21" s="1">
        <v>10</v>
      </c>
      <c r="U21" s="1">
        <f t="shared" si="0"/>
        <v>10</v>
      </c>
      <c r="V21" s="1">
        <f t="shared" si="1"/>
        <v>9</v>
      </c>
      <c r="W21" s="1" t="s">
        <v>29</v>
      </c>
      <c r="X21" s="1" t="s">
        <v>29</v>
      </c>
      <c r="Y21" s="1" t="s">
        <v>29</v>
      </c>
      <c r="Z21" s="1">
        <v>0</v>
      </c>
      <c r="AA21" s="1">
        <f t="shared" si="2"/>
        <v>0</v>
      </c>
      <c r="AB21" s="18">
        <f t="shared" si="3"/>
        <v>9</v>
      </c>
      <c r="AC21" s="1"/>
    </row>
    <row r="22" spans="1:29" ht="57.6" x14ac:dyDescent="0.25">
      <c r="A22" s="1">
        <v>20</v>
      </c>
      <c r="B22" s="1">
        <v>2019200784</v>
      </c>
      <c r="C22" s="1" t="s">
        <v>108</v>
      </c>
      <c r="D22" s="1" t="s">
        <v>104</v>
      </c>
      <c r="E22" s="1">
        <v>15528222820</v>
      </c>
      <c r="F22" s="1" t="s">
        <v>109</v>
      </c>
      <c r="G22" s="1" t="s">
        <v>110</v>
      </c>
      <c r="H22" s="1">
        <v>28</v>
      </c>
      <c r="I22" s="1" t="s">
        <v>29</v>
      </c>
      <c r="J22" s="1">
        <v>0</v>
      </c>
      <c r="K22" s="1" t="s">
        <v>29</v>
      </c>
      <c r="L22" s="1">
        <v>0</v>
      </c>
      <c r="M22" s="1" t="s">
        <v>29</v>
      </c>
      <c r="N22" s="1">
        <v>0</v>
      </c>
      <c r="O22" s="1" t="s">
        <v>111</v>
      </c>
      <c r="P22" s="1">
        <v>1</v>
      </c>
      <c r="Q22" s="1" t="s">
        <v>29</v>
      </c>
      <c r="R22" s="1">
        <v>0</v>
      </c>
      <c r="S22" s="1" t="s">
        <v>29</v>
      </c>
      <c r="T22" s="1">
        <v>0</v>
      </c>
      <c r="U22" s="1">
        <f t="shared" si="0"/>
        <v>29</v>
      </c>
      <c r="V22" s="1">
        <f t="shared" si="1"/>
        <v>26.1</v>
      </c>
      <c r="W22" s="1" t="s">
        <v>112</v>
      </c>
      <c r="X22" s="1" t="s">
        <v>29</v>
      </c>
      <c r="Y22" s="1" t="s">
        <v>29</v>
      </c>
      <c r="Z22" s="1">
        <v>3</v>
      </c>
      <c r="AA22" s="1">
        <f t="shared" si="2"/>
        <v>0.30000000000000004</v>
      </c>
      <c r="AB22" s="18">
        <f t="shared" si="3"/>
        <v>26.400000000000002</v>
      </c>
      <c r="AC22" s="1"/>
    </row>
    <row r="23" spans="1:29" ht="57.6" x14ac:dyDescent="0.25">
      <c r="A23" s="1">
        <v>21</v>
      </c>
      <c r="B23" s="1">
        <v>2019200744</v>
      </c>
      <c r="C23" s="1" t="s">
        <v>113</v>
      </c>
      <c r="D23" s="1" t="s">
        <v>26</v>
      </c>
      <c r="E23" s="1">
        <v>13618023068</v>
      </c>
      <c r="F23" s="1" t="s">
        <v>114</v>
      </c>
      <c r="G23" s="1" t="s">
        <v>115</v>
      </c>
      <c r="H23" s="1">
        <v>10.5</v>
      </c>
      <c r="I23" s="1"/>
      <c r="J23" s="1"/>
      <c r="K23" s="1"/>
      <c r="L23" s="1"/>
      <c r="M23" s="1"/>
      <c r="N23" s="1"/>
      <c r="O23" s="1"/>
      <c r="P23" s="1"/>
      <c r="Q23" s="1"/>
      <c r="R23" s="1"/>
      <c r="S23" s="1" t="s">
        <v>116</v>
      </c>
      <c r="T23" s="1">
        <v>15</v>
      </c>
      <c r="U23" s="1">
        <v>25.5</v>
      </c>
      <c r="V23" s="1">
        <v>22.95</v>
      </c>
      <c r="W23" s="1" t="s">
        <v>117</v>
      </c>
      <c r="X23" s="1" t="s">
        <v>118</v>
      </c>
      <c r="Y23" s="1"/>
      <c r="Z23" s="1">
        <v>9</v>
      </c>
      <c r="AA23" s="1">
        <v>0.9</v>
      </c>
      <c r="AB23" s="1">
        <f>AA23+V23</f>
        <v>23.849999999999998</v>
      </c>
      <c r="AC23" s="1"/>
    </row>
    <row r="24" spans="1:29" ht="43.2" x14ac:dyDescent="0.25">
      <c r="A24" s="1">
        <v>22</v>
      </c>
      <c r="B24" s="1">
        <v>2019200737</v>
      </c>
      <c r="C24" s="1" t="s">
        <v>119</v>
      </c>
      <c r="D24" s="1" t="s">
        <v>26</v>
      </c>
      <c r="E24" s="1">
        <v>17780548117</v>
      </c>
      <c r="F24" s="1" t="s">
        <v>120</v>
      </c>
      <c r="G24" s="1" t="s">
        <v>121</v>
      </c>
      <c r="H24" s="1">
        <v>10.5</v>
      </c>
      <c r="I24" s="1"/>
      <c r="J24" s="1"/>
      <c r="K24" s="1"/>
      <c r="L24" s="1"/>
      <c r="M24" s="1"/>
      <c r="N24" s="1"/>
      <c r="O24" s="1"/>
      <c r="P24" s="1"/>
      <c r="Q24" s="1"/>
      <c r="R24" s="1"/>
      <c r="S24" s="1" t="s">
        <v>122</v>
      </c>
      <c r="T24" s="1">
        <v>10</v>
      </c>
      <c r="U24" s="1">
        <v>20.5</v>
      </c>
      <c r="V24" s="1">
        <v>18.45</v>
      </c>
      <c r="W24" s="1" t="s">
        <v>123</v>
      </c>
      <c r="X24" s="1"/>
      <c r="Y24" s="1"/>
      <c r="Z24" s="1">
        <v>3</v>
      </c>
      <c r="AA24" s="1">
        <v>0.3</v>
      </c>
      <c r="AB24" s="1">
        <v>18.75</v>
      </c>
      <c r="AC24" s="1"/>
    </row>
    <row r="25" spans="1:29" ht="43.2" x14ac:dyDescent="0.25">
      <c r="A25" s="1">
        <v>23</v>
      </c>
      <c r="B25" s="1">
        <v>2019200722</v>
      </c>
      <c r="C25" s="1" t="s">
        <v>124</v>
      </c>
      <c r="D25" s="1" t="s">
        <v>26</v>
      </c>
      <c r="E25" s="1">
        <v>15881096934</v>
      </c>
      <c r="F25" s="1" t="s">
        <v>125</v>
      </c>
      <c r="G25" s="1"/>
      <c r="H25" s="1"/>
      <c r="I25" s="1"/>
      <c r="J25" s="1"/>
      <c r="K25" s="1"/>
      <c r="L25" s="1"/>
      <c r="M25" s="1"/>
      <c r="N25" s="1"/>
      <c r="O25" s="1"/>
      <c r="P25" s="1"/>
      <c r="Q25" s="1"/>
      <c r="R25" s="1"/>
      <c r="S25" s="1" t="s">
        <v>126</v>
      </c>
      <c r="T25" s="1">
        <v>22</v>
      </c>
      <c r="U25" s="1">
        <v>22</v>
      </c>
      <c r="V25" s="1">
        <v>19.8</v>
      </c>
      <c r="W25" s="1"/>
      <c r="X25" s="1" t="s">
        <v>127</v>
      </c>
      <c r="Y25" s="1"/>
      <c r="Z25" s="1">
        <v>8</v>
      </c>
      <c r="AA25" s="1">
        <v>0.8</v>
      </c>
      <c r="AB25" s="1">
        <v>20.6</v>
      </c>
      <c r="AC25" s="1"/>
    </row>
    <row r="26" spans="1:29" ht="43.2" x14ac:dyDescent="0.25">
      <c r="A26" s="1">
        <v>24</v>
      </c>
      <c r="B26" s="1">
        <v>2019200751</v>
      </c>
      <c r="C26" s="1" t="s">
        <v>128</v>
      </c>
      <c r="D26" s="1" t="s">
        <v>26</v>
      </c>
      <c r="E26" s="1">
        <v>15881097214</v>
      </c>
      <c r="F26" s="1" t="s">
        <v>129</v>
      </c>
      <c r="G26" s="1"/>
      <c r="H26" s="1"/>
      <c r="I26" s="1"/>
      <c r="J26" s="1"/>
      <c r="K26" s="1"/>
      <c r="L26" s="1"/>
      <c r="M26" s="1"/>
      <c r="N26" s="1"/>
      <c r="O26" s="1"/>
      <c r="P26" s="1"/>
      <c r="Q26" s="1"/>
      <c r="R26" s="1"/>
      <c r="S26" s="1" t="s">
        <v>130</v>
      </c>
      <c r="T26" s="1">
        <v>15</v>
      </c>
      <c r="U26" s="1">
        <v>15</v>
      </c>
      <c r="V26" s="1">
        <v>13.5</v>
      </c>
      <c r="W26" s="1" t="s">
        <v>131</v>
      </c>
      <c r="X26" s="1" t="s">
        <v>132</v>
      </c>
      <c r="Y26" s="1"/>
      <c r="Z26" s="1">
        <v>4</v>
      </c>
      <c r="AA26" s="1">
        <v>0.4</v>
      </c>
      <c r="AB26" s="1">
        <v>13.9</v>
      </c>
      <c r="AC26" s="1"/>
    </row>
    <row r="27" spans="1:29" ht="43.2" x14ac:dyDescent="0.25">
      <c r="A27" s="1">
        <v>25</v>
      </c>
      <c r="B27" s="1">
        <v>2019200728</v>
      </c>
      <c r="C27" s="1" t="s">
        <v>133</v>
      </c>
      <c r="D27" s="1" t="s">
        <v>26</v>
      </c>
      <c r="E27" s="1">
        <v>15802838134</v>
      </c>
      <c r="F27" s="1" t="s">
        <v>114</v>
      </c>
      <c r="G27" s="1" t="s">
        <v>886</v>
      </c>
      <c r="H27" s="1" t="s">
        <v>135</v>
      </c>
      <c r="I27" s="1"/>
      <c r="J27" s="1"/>
      <c r="K27" s="1"/>
      <c r="L27" s="1"/>
      <c r="M27" s="1"/>
      <c r="N27" s="1"/>
      <c r="O27" s="1"/>
      <c r="P27" s="1"/>
      <c r="Q27" s="1"/>
      <c r="R27" s="1"/>
      <c r="S27" s="1" t="s">
        <v>136</v>
      </c>
      <c r="T27" s="1">
        <v>15</v>
      </c>
      <c r="U27" s="1">
        <v>19.5</v>
      </c>
      <c r="V27" s="1">
        <v>17.55</v>
      </c>
      <c r="W27" s="1"/>
      <c r="X27" s="1" t="s">
        <v>137</v>
      </c>
      <c r="Y27" s="1"/>
      <c r="Z27" s="1">
        <v>6</v>
      </c>
      <c r="AA27" s="1">
        <v>0.6</v>
      </c>
      <c r="AB27" s="1">
        <f>V27+AA27</f>
        <v>18.150000000000002</v>
      </c>
      <c r="AC27" s="1"/>
    </row>
    <row r="28" spans="1:29" ht="43.2" x14ac:dyDescent="0.25">
      <c r="A28" s="1">
        <v>26</v>
      </c>
      <c r="B28" s="20">
        <v>2019200745</v>
      </c>
      <c r="C28" s="1" t="s">
        <v>138</v>
      </c>
      <c r="D28" s="1" t="s">
        <v>26</v>
      </c>
      <c r="E28" s="1">
        <v>13540609714</v>
      </c>
      <c r="F28" s="1" t="s">
        <v>139</v>
      </c>
      <c r="G28" s="1"/>
      <c r="H28" s="1"/>
      <c r="I28" s="1"/>
      <c r="J28" s="1"/>
      <c r="K28" s="1"/>
      <c r="L28" s="1"/>
      <c r="M28" s="1"/>
      <c r="N28" s="1"/>
      <c r="O28" s="1"/>
      <c r="P28" s="1"/>
      <c r="Q28" s="1"/>
      <c r="R28" s="1"/>
      <c r="S28" s="1" t="s">
        <v>140</v>
      </c>
      <c r="T28" s="1">
        <v>10</v>
      </c>
      <c r="U28" s="1">
        <v>10</v>
      </c>
      <c r="V28" s="1">
        <v>9</v>
      </c>
      <c r="W28" s="1" t="s">
        <v>141</v>
      </c>
      <c r="X28" s="1"/>
      <c r="Y28" s="1"/>
      <c r="Z28" s="1">
        <v>2</v>
      </c>
      <c r="AA28" s="1">
        <v>0.2</v>
      </c>
      <c r="AB28" s="1">
        <v>9.1999999999999993</v>
      </c>
      <c r="AC28" s="1"/>
    </row>
    <row r="29" spans="1:29" ht="43.2" x14ac:dyDescent="0.25">
      <c r="A29" s="1">
        <v>27</v>
      </c>
      <c r="B29" s="1">
        <v>2019200721</v>
      </c>
      <c r="C29" s="1" t="s">
        <v>142</v>
      </c>
      <c r="D29" s="1" t="s">
        <v>26</v>
      </c>
      <c r="E29" s="1">
        <v>18661371098</v>
      </c>
      <c r="F29" s="1" t="s">
        <v>143</v>
      </c>
      <c r="G29" s="1"/>
      <c r="H29" s="1"/>
      <c r="I29" s="1"/>
      <c r="J29" s="1"/>
      <c r="K29" s="1"/>
      <c r="L29" s="1"/>
      <c r="M29" s="1"/>
      <c r="N29" s="1"/>
      <c r="O29" s="1"/>
      <c r="P29" s="1"/>
      <c r="Q29" s="1"/>
      <c r="R29" s="1"/>
      <c r="S29" s="1" t="s">
        <v>144</v>
      </c>
      <c r="T29" s="1">
        <v>0</v>
      </c>
      <c r="U29" s="1">
        <v>0</v>
      </c>
      <c r="V29" s="1">
        <v>0</v>
      </c>
      <c r="W29" s="1"/>
      <c r="X29" s="1"/>
      <c r="Y29" s="1"/>
      <c r="Z29" s="1"/>
      <c r="AA29" s="1"/>
      <c r="AB29" s="1">
        <v>0</v>
      </c>
      <c r="AC29" s="1"/>
    </row>
    <row r="30" spans="1:29" ht="86.4" x14ac:dyDescent="0.25">
      <c r="A30" s="1">
        <v>28</v>
      </c>
      <c r="B30" s="1">
        <v>2019200758</v>
      </c>
      <c r="C30" s="1" t="s">
        <v>145</v>
      </c>
      <c r="D30" s="1" t="s">
        <v>26</v>
      </c>
      <c r="E30" s="1">
        <v>15680734690</v>
      </c>
      <c r="F30" s="1" t="s">
        <v>146</v>
      </c>
      <c r="G30" s="1" t="s">
        <v>147</v>
      </c>
      <c r="H30" s="1">
        <v>7.5</v>
      </c>
      <c r="I30" s="1"/>
      <c r="J30" s="1"/>
      <c r="K30" s="1"/>
      <c r="L30" s="1"/>
      <c r="M30" s="1"/>
      <c r="N30" s="1"/>
      <c r="O30" s="1"/>
      <c r="P30" s="1"/>
      <c r="Q30" s="1"/>
      <c r="R30" s="1"/>
      <c r="S30" s="1" t="s">
        <v>148</v>
      </c>
      <c r="T30" s="1">
        <v>15</v>
      </c>
      <c r="U30" s="1">
        <v>22.5</v>
      </c>
      <c r="V30" s="1">
        <v>20.25</v>
      </c>
      <c r="W30" s="1" t="s">
        <v>149</v>
      </c>
      <c r="X30" s="1" t="s">
        <v>150</v>
      </c>
      <c r="Y30" s="1"/>
      <c r="Z30" s="1">
        <v>9</v>
      </c>
      <c r="AA30" s="1">
        <v>0.9</v>
      </c>
      <c r="AB30" s="1">
        <v>21.15</v>
      </c>
      <c r="AC30" s="1"/>
    </row>
    <row r="31" spans="1:29" ht="129.6" x14ac:dyDescent="0.25">
      <c r="A31" s="1">
        <v>29</v>
      </c>
      <c r="B31" s="1">
        <v>2019200729</v>
      </c>
      <c r="C31" s="1" t="s">
        <v>151</v>
      </c>
      <c r="D31" s="1" t="s">
        <v>26</v>
      </c>
      <c r="E31" s="1">
        <v>15528172906</v>
      </c>
      <c r="F31" s="1" t="s">
        <v>152</v>
      </c>
      <c r="G31" s="1" t="s">
        <v>153</v>
      </c>
      <c r="H31" s="1">
        <v>39.25</v>
      </c>
      <c r="I31" s="1"/>
      <c r="J31" s="1"/>
      <c r="K31" s="1"/>
      <c r="L31" s="1"/>
      <c r="M31" s="1"/>
      <c r="N31" s="1"/>
      <c r="O31" s="1" t="s">
        <v>154</v>
      </c>
      <c r="P31" s="1">
        <v>2</v>
      </c>
      <c r="Q31" s="1" t="s">
        <v>887</v>
      </c>
      <c r="R31" s="1">
        <v>22.5</v>
      </c>
      <c r="S31" s="1" t="s">
        <v>156</v>
      </c>
      <c r="T31" s="1">
        <v>10</v>
      </c>
      <c r="U31" s="1">
        <v>73.75</v>
      </c>
      <c r="V31" s="1">
        <v>66.375</v>
      </c>
      <c r="W31" s="1"/>
      <c r="X31" s="1" t="s">
        <v>157</v>
      </c>
      <c r="Y31" s="1"/>
      <c r="Z31" s="1">
        <v>10</v>
      </c>
      <c r="AA31" s="1">
        <v>1</v>
      </c>
      <c r="AB31" s="1">
        <v>67.38</v>
      </c>
      <c r="AC31" s="1"/>
    </row>
    <row r="32" spans="1:29" ht="115.2" x14ac:dyDescent="0.25">
      <c r="A32" s="1">
        <v>30</v>
      </c>
      <c r="B32" s="1">
        <v>2019200739</v>
      </c>
      <c r="C32" s="1" t="s">
        <v>158</v>
      </c>
      <c r="D32" s="1" t="s">
        <v>26</v>
      </c>
      <c r="E32" s="1">
        <v>15528317807</v>
      </c>
      <c r="F32" s="1" t="s">
        <v>139</v>
      </c>
      <c r="G32" s="1" t="s">
        <v>159</v>
      </c>
      <c r="H32" s="1">
        <v>77</v>
      </c>
      <c r="I32" s="1"/>
      <c r="J32" s="1"/>
      <c r="K32" s="1"/>
      <c r="L32" s="1"/>
      <c r="M32" s="1"/>
      <c r="N32" s="1"/>
      <c r="O32" s="1"/>
      <c r="P32" s="1"/>
      <c r="Q32" s="1" t="s">
        <v>160</v>
      </c>
      <c r="R32" s="1">
        <v>18</v>
      </c>
      <c r="S32" s="1" t="s">
        <v>45</v>
      </c>
      <c r="T32" s="1">
        <v>5</v>
      </c>
      <c r="U32" s="1">
        <v>100</v>
      </c>
      <c r="V32" s="1">
        <v>90</v>
      </c>
      <c r="W32" s="1"/>
      <c r="X32" s="1"/>
      <c r="Y32" s="1"/>
      <c r="Z32" s="1">
        <v>0</v>
      </c>
      <c r="AA32" s="1">
        <v>0</v>
      </c>
      <c r="AB32" s="1">
        <v>90</v>
      </c>
      <c r="AC32" s="1"/>
    </row>
    <row r="33" spans="1:29" ht="86.4" x14ac:dyDescent="0.25">
      <c r="A33" s="1">
        <v>31</v>
      </c>
      <c r="B33" s="1">
        <v>2019200735</v>
      </c>
      <c r="C33" s="1" t="s">
        <v>161</v>
      </c>
      <c r="D33" s="1" t="s">
        <v>26</v>
      </c>
      <c r="E33" s="1">
        <v>15528028781</v>
      </c>
      <c r="F33" s="1" t="s">
        <v>139</v>
      </c>
      <c r="G33" s="1" t="s">
        <v>162</v>
      </c>
      <c r="H33" s="1">
        <v>15</v>
      </c>
      <c r="I33" s="1"/>
      <c r="J33" s="1"/>
      <c r="K33" s="1"/>
      <c r="L33" s="1"/>
      <c r="M33" s="1"/>
      <c r="N33" s="1"/>
      <c r="O33" s="1"/>
      <c r="P33" s="1"/>
      <c r="Q33" s="1"/>
      <c r="R33" s="1"/>
      <c r="S33" s="1" t="s">
        <v>163</v>
      </c>
      <c r="T33" s="1">
        <v>5</v>
      </c>
      <c r="U33" s="1">
        <v>20</v>
      </c>
      <c r="V33" s="1">
        <v>18</v>
      </c>
      <c r="W33" s="1" t="s">
        <v>164</v>
      </c>
      <c r="X33" s="1"/>
      <c r="Y33" s="1"/>
      <c r="Z33" s="1">
        <v>1</v>
      </c>
      <c r="AA33" s="1">
        <v>0.1</v>
      </c>
      <c r="AB33" s="1">
        <v>18.100000000000001</v>
      </c>
      <c r="AC33" s="1"/>
    </row>
    <row r="34" spans="1:29" ht="43.2" x14ac:dyDescent="0.25">
      <c r="A34" s="1">
        <v>32</v>
      </c>
      <c r="B34" s="1">
        <v>2019200706</v>
      </c>
      <c r="C34" s="2" t="s">
        <v>165</v>
      </c>
      <c r="D34" s="1" t="s">
        <v>26</v>
      </c>
      <c r="E34" s="1">
        <v>18004715043</v>
      </c>
      <c r="F34" s="1" t="s">
        <v>166</v>
      </c>
      <c r="G34" s="1"/>
      <c r="H34" s="1">
        <v>0</v>
      </c>
      <c r="I34" s="1"/>
      <c r="J34" s="1"/>
      <c r="K34" s="1"/>
      <c r="L34" s="1"/>
      <c r="M34" s="1"/>
      <c r="N34" s="1"/>
      <c r="O34" s="1"/>
      <c r="P34" s="1"/>
      <c r="Q34" s="1"/>
      <c r="R34" s="1"/>
      <c r="S34" s="1"/>
      <c r="T34" s="1">
        <v>0</v>
      </c>
      <c r="U34" s="1">
        <v>0</v>
      </c>
      <c r="V34" s="1">
        <v>0</v>
      </c>
      <c r="W34" s="1"/>
      <c r="X34" s="1"/>
      <c r="Y34" s="1"/>
      <c r="Z34" s="1">
        <v>0</v>
      </c>
      <c r="AA34" s="1">
        <v>0</v>
      </c>
      <c r="AB34" s="1">
        <v>0</v>
      </c>
      <c r="AC34" s="1"/>
    </row>
    <row r="35" spans="1:29" ht="57.6" x14ac:dyDescent="0.25">
      <c r="A35" s="1">
        <v>33</v>
      </c>
      <c r="B35" s="1">
        <v>2019200726</v>
      </c>
      <c r="C35" s="1" t="s">
        <v>167</v>
      </c>
      <c r="D35" s="1" t="s">
        <v>26</v>
      </c>
      <c r="E35" s="1">
        <v>15528066983</v>
      </c>
      <c r="F35" s="1" t="s">
        <v>125</v>
      </c>
      <c r="G35" s="1"/>
      <c r="H35" s="1"/>
      <c r="I35" s="1"/>
      <c r="J35" s="1"/>
      <c r="K35" s="1"/>
      <c r="L35" s="1"/>
      <c r="M35" s="1"/>
      <c r="N35" s="1"/>
      <c r="O35" s="1"/>
      <c r="P35" s="1"/>
      <c r="Q35" s="1"/>
      <c r="R35" s="1"/>
      <c r="S35" s="1" t="s">
        <v>168</v>
      </c>
      <c r="T35" s="1"/>
      <c r="U35" s="1">
        <v>15</v>
      </c>
      <c r="V35" s="1">
        <v>13.5</v>
      </c>
      <c r="W35" s="1"/>
      <c r="X35" s="1" t="s">
        <v>169</v>
      </c>
      <c r="Y35" s="1"/>
      <c r="Z35" s="1">
        <v>10</v>
      </c>
      <c r="AA35" s="1">
        <v>1</v>
      </c>
      <c r="AB35" s="1">
        <v>14.5</v>
      </c>
      <c r="AC35" s="1"/>
    </row>
    <row r="36" spans="1:29" ht="86.4" x14ac:dyDescent="0.25">
      <c r="A36" s="1">
        <v>34</v>
      </c>
      <c r="B36" s="1">
        <v>2019200724</v>
      </c>
      <c r="C36" s="1" t="s">
        <v>170</v>
      </c>
      <c r="D36" s="1" t="s">
        <v>26</v>
      </c>
      <c r="E36" s="1">
        <v>15528398931</v>
      </c>
      <c r="F36" s="1" t="s">
        <v>146</v>
      </c>
      <c r="G36" s="1" t="s">
        <v>171</v>
      </c>
      <c r="H36" s="1">
        <v>49</v>
      </c>
      <c r="I36" s="1"/>
      <c r="J36" s="1"/>
      <c r="K36" s="1"/>
      <c r="L36" s="1"/>
      <c r="M36" s="1"/>
      <c r="N36" s="1"/>
      <c r="O36" s="1" t="s">
        <v>888</v>
      </c>
      <c r="P36" s="1">
        <v>11.4</v>
      </c>
      <c r="Q36" s="1"/>
      <c r="R36" s="1"/>
      <c r="S36" s="1" t="s">
        <v>173</v>
      </c>
      <c r="T36" s="1">
        <v>15</v>
      </c>
      <c r="U36" s="1">
        <v>75.400000000000006</v>
      </c>
      <c r="V36" s="1">
        <v>67.86</v>
      </c>
      <c r="W36" s="1"/>
      <c r="X36" s="1"/>
      <c r="Y36" s="1"/>
      <c r="Z36" s="1"/>
      <c r="AA36" s="1"/>
      <c r="AB36" s="1">
        <v>67.86</v>
      </c>
      <c r="AC36" s="1"/>
    </row>
    <row r="37" spans="1:29" ht="43.2" x14ac:dyDescent="0.25">
      <c r="A37" s="1">
        <v>35</v>
      </c>
      <c r="B37" s="1">
        <v>2019200746</v>
      </c>
      <c r="C37" s="1" t="s">
        <v>174</v>
      </c>
      <c r="D37" s="1" t="s">
        <v>26</v>
      </c>
      <c r="E37" s="1">
        <v>15708420656</v>
      </c>
      <c r="F37" s="1" t="s">
        <v>89</v>
      </c>
      <c r="G37" s="1" t="s">
        <v>175</v>
      </c>
      <c r="H37" s="1">
        <v>3.75</v>
      </c>
      <c r="I37" s="1"/>
      <c r="J37" s="1"/>
      <c r="K37" s="1"/>
      <c r="L37" s="1"/>
      <c r="M37" s="1"/>
      <c r="N37" s="1"/>
      <c r="O37" s="1"/>
      <c r="P37" s="1"/>
      <c r="Q37" s="1"/>
      <c r="R37" s="1"/>
      <c r="S37" s="1"/>
      <c r="T37" s="1"/>
      <c r="U37" s="1">
        <v>3.75</v>
      </c>
      <c r="V37" s="1">
        <v>3.375</v>
      </c>
      <c r="W37" s="1" t="s">
        <v>176</v>
      </c>
      <c r="X37" s="1"/>
      <c r="Y37" s="1"/>
      <c r="Z37" s="1">
        <v>1</v>
      </c>
      <c r="AA37" s="1">
        <v>0.1</v>
      </c>
      <c r="AB37" s="1">
        <v>3.4750000000000001</v>
      </c>
      <c r="AC37" s="1"/>
    </row>
    <row r="38" spans="1:29" ht="28.8" x14ac:dyDescent="0.25">
      <c r="A38" s="1">
        <v>36</v>
      </c>
      <c r="B38" s="1">
        <v>2019200772</v>
      </c>
      <c r="C38" s="1" t="s">
        <v>177</v>
      </c>
      <c r="D38" s="8" t="s">
        <v>875</v>
      </c>
      <c r="E38" s="1">
        <v>13538772148</v>
      </c>
      <c r="F38" s="1" t="s">
        <v>178</v>
      </c>
      <c r="G38" s="1"/>
      <c r="H38" s="1"/>
      <c r="I38" s="1"/>
      <c r="J38" s="1"/>
      <c r="K38" s="1"/>
      <c r="L38" s="1"/>
      <c r="M38" s="1"/>
      <c r="N38" s="1"/>
      <c r="O38" s="1"/>
      <c r="P38" s="1"/>
      <c r="Q38" s="1"/>
      <c r="R38" s="1"/>
      <c r="S38" s="1" t="s">
        <v>889</v>
      </c>
      <c r="T38" s="1">
        <v>7</v>
      </c>
      <c r="U38" s="1"/>
      <c r="V38" s="1">
        <v>6.3</v>
      </c>
      <c r="W38" s="1"/>
      <c r="X38" s="1"/>
      <c r="Y38" s="1"/>
      <c r="Z38" s="1"/>
      <c r="AA38" s="1"/>
      <c r="AB38" s="1">
        <v>6.3</v>
      </c>
      <c r="AC38" s="1"/>
    </row>
    <row r="39" spans="1:29" ht="158.4" x14ac:dyDescent="0.25">
      <c r="A39" s="1">
        <v>37</v>
      </c>
      <c r="B39" s="1">
        <v>2019200771</v>
      </c>
      <c r="C39" s="1" t="s">
        <v>179</v>
      </c>
      <c r="D39" s="8" t="s">
        <v>875</v>
      </c>
      <c r="E39" s="1">
        <v>13371371215</v>
      </c>
      <c r="F39" s="1" t="s">
        <v>180</v>
      </c>
      <c r="G39" s="1" t="s">
        <v>181</v>
      </c>
      <c r="H39" s="1">
        <v>3</v>
      </c>
      <c r="I39" s="1"/>
      <c r="J39" s="1"/>
      <c r="K39" s="1"/>
      <c r="L39" s="1"/>
      <c r="M39" s="1"/>
      <c r="N39" s="1"/>
      <c r="O39" s="1"/>
      <c r="P39" s="1"/>
      <c r="Q39" s="1"/>
      <c r="R39" s="1"/>
      <c r="S39" s="1" t="s">
        <v>890</v>
      </c>
      <c r="T39" s="1">
        <v>0</v>
      </c>
      <c r="U39" s="1">
        <v>3</v>
      </c>
      <c r="V39" s="1">
        <v>2.7</v>
      </c>
      <c r="W39" s="1" t="s">
        <v>183</v>
      </c>
      <c r="X39" s="1" t="s">
        <v>184</v>
      </c>
      <c r="Y39" s="1"/>
      <c r="Z39" s="1">
        <v>10</v>
      </c>
      <c r="AA39" s="1">
        <v>1</v>
      </c>
      <c r="AB39" s="1">
        <v>3.7</v>
      </c>
      <c r="AC39" s="1"/>
    </row>
    <row r="40" spans="1:29" ht="57.6" x14ac:dyDescent="0.25">
      <c r="A40" s="1">
        <v>38</v>
      </c>
      <c r="B40" s="1">
        <v>2019200770</v>
      </c>
      <c r="C40" s="1" t="s">
        <v>185</v>
      </c>
      <c r="D40" s="8" t="s">
        <v>875</v>
      </c>
      <c r="E40" s="1">
        <v>18483687978</v>
      </c>
      <c r="F40" s="1" t="s">
        <v>178</v>
      </c>
      <c r="G40" s="1" t="s">
        <v>29</v>
      </c>
      <c r="H40" s="1"/>
      <c r="I40" s="1" t="s">
        <v>29</v>
      </c>
      <c r="J40" s="1"/>
      <c r="K40" s="1" t="s">
        <v>29</v>
      </c>
      <c r="L40" s="1"/>
      <c r="M40" s="1" t="s">
        <v>29</v>
      </c>
      <c r="N40" s="1"/>
      <c r="O40" s="1" t="s">
        <v>29</v>
      </c>
      <c r="P40" s="1"/>
      <c r="Q40" s="1" t="s">
        <v>29</v>
      </c>
      <c r="R40" s="1"/>
      <c r="S40" s="1" t="s">
        <v>186</v>
      </c>
      <c r="T40" s="1" t="s">
        <v>187</v>
      </c>
      <c r="U40" s="1">
        <v>7</v>
      </c>
      <c r="V40" s="1">
        <v>6.3</v>
      </c>
      <c r="W40" s="1"/>
      <c r="X40" s="1"/>
      <c r="Y40" s="1"/>
      <c r="Z40" s="1"/>
      <c r="AA40" s="1"/>
      <c r="AB40" s="1">
        <v>6.3</v>
      </c>
      <c r="AC40" s="1"/>
    </row>
    <row r="41" spans="1:29" ht="43.2" x14ac:dyDescent="0.25">
      <c r="A41" s="1">
        <v>39</v>
      </c>
      <c r="B41" s="1">
        <v>2019200767</v>
      </c>
      <c r="C41" s="1" t="s">
        <v>188</v>
      </c>
      <c r="D41" s="8" t="s">
        <v>875</v>
      </c>
      <c r="E41" s="1">
        <v>15927175253</v>
      </c>
      <c r="F41" s="1" t="s">
        <v>189</v>
      </c>
      <c r="G41" s="1" t="s">
        <v>29</v>
      </c>
      <c r="H41" s="1">
        <v>0</v>
      </c>
      <c r="I41" s="1" t="s">
        <v>29</v>
      </c>
      <c r="J41" s="1">
        <v>0</v>
      </c>
      <c r="K41" s="1" t="s">
        <v>29</v>
      </c>
      <c r="L41" s="1">
        <v>0</v>
      </c>
      <c r="M41" s="1" t="s">
        <v>29</v>
      </c>
      <c r="N41" s="1">
        <v>0</v>
      </c>
      <c r="O41" s="1" t="s">
        <v>29</v>
      </c>
      <c r="P41" s="1"/>
      <c r="Q41" s="1" t="s">
        <v>29</v>
      </c>
      <c r="R41" s="1">
        <v>0</v>
      </c>
      <c r="S41" s="1" t="s">
        <v>891</v>
      </c>
      <c r="T41" s="1">
        <v>0</v>
      </c>
      <c r="U41" s="1">
        <v>0</v>
      </c>
      <c r="V41" s="1">
        <v>0</v>
      </c>
      <c r="W41" s="1" t="s">
        <v>29</v>
      </c>
      <c r="X41" s="1" t="s">
        <v>29</v>
      </c>
      <c r="Y41" s="1" t="s">
        <v>29</v>
      </c>
      <c r="Z41" s="1">
        <v>0</v>
      </c>
      <c r="AA41" s="1">
        <v>0</v>
      </c>
      <c r="AB41" s="1">
        <v>0</v>
      </c>
      <c r="AC41" s="1"/>
    </row>
    <row r="42" spans="1:29" ht="28.8" x14ac:dyDescent="0.25">
      <c r="A42" s="1">
        <v>40</v>
      </c>
      <c r="B42" s="1">
        <v>2019200790</v>
      </c>
      <c r="C42" s="1" t="s">
        <v>191</v>
      </c>
      <c r="D42" s="1" t="s">
        <v>192</v>
      </c>
      <c r="E42" s="1">
        <v>13086613520</v>
      </c>
      <c r="F42" s="1" t="s">
        <v>193</v>
      </c>
      <c r="G42" s="1"/>
      <c r="H42" s="1"/>
      <c r="I42" s="1"/>
      <c r="J42" s="1"/>
      <c r="K42" s="1"/>
      <c r="L42" s="1"/>
      <c r="M42" s="1"/>
      <c r="N42" s="1"/>
      <c r="O42" s="1"/>
      <c r="P42" s="1"/>
      <c r="Q42" s="1"/>
      <c r="R42" s="1"/>
      <c r="S42" s="1"/>
      <c r="T42" s="1"/>
      <c r="U42" s="1"/>
      <c r="V42" s="1"/>
      <c r="W42" s="1"/>
      <c r="X42" s="1"/>
      <c r="Y42" s="1"/>
      <c r="Z42" s="1"/>
      <c r="AA42" s="1"/>
      <c r="AB42" s="1">
        <v>0</v>
      </c>
      <c r="AC42" s="1"/>
    </row>
    <row r="43" spans="1:29" ht="43.2" x14ac:dyDescent="0.25">
      <c r="A43" s="1">
        <v>41</v>
      </c>
      <c r="B43" s="1">
        <v>2019200789</v>
      </c>
      <c r="C43" s="1" t="s">
        <v>194</v>
      </c>
      <c r="D43" s="1" t="s">
        <v>192</v>
      </c>
      <c r="E43" s="1">
        <v>15178950167</v>
      </c>
      <c r="F43" s="1" t="s">
        <v>193</v>
      </c>
      <c r="G43" s="1"/>
      <c r="H43" s="1"/>
      <c r="I43" s="1"/>
      <c r="J43" s="1"/>
      <c r="K43" s="1"/>
      <c r="L43" s="1"/>
      <c r="M43" s="1"/>
      <c r="N43" s="1"/>
      <c r="O43" s="1"/>
      <c r="P43" s="1"/>
      <c r="Q43" s="1"/>
      <c r="R43" s="1"/>
      <c r="S43" s="1" t="s">
        <v>195</v>
      </c>
      <c r="T43" s="1">
        <v>7</v>
      </c>
      <c r="U43" s="1">
        <v>7</v>
      </c>
      <c r="V43" s="1">
        <v>6.3</v>
      </c>
      <c r="W43" s="1"/>
      <c r="X43" s="1"/>
      <c r="Y43" s="1" t="s">
        <v>196</v>
      </c>
      <c r="Z43" s="1">
        <v>4.5</v>
      </c>
      <c r="AA43" s="1">
        <f>Z43*0.1</f>
        <v>0.45</v>
      </c>
      <c r="AB43" s="1">
        <f>AA43+V43</f>
        <v>6.75</v>
      </c>
      <c r="AC43" s="1"/>
    </row>
    <row r="44" spans="1:29" ht="86.4" x14ac:dyDescent="0.25">
      <c r="A44" s="1">
        <v>42</v>
      </c>
      <c r="B44" s="1">
        <v>2019200782</v>
      </c>
      <c r="C44" s="1" t="s">
        <v>197</v>
      </c>
      <c r="D44" s="1" t="s">
        <v>104</v>
      </c>
      <c r="E44" s="1">
        <v>18381013071</v>
      </c>
      <c r="F44" s="1" t="s">
        <v>198</v>
      </c>
      <c r="G44" s="1" t="s">
        <v>892</v>
      </c>
      <c r="H44" s="1">
        <v>2</v>
      </c>
      <c r="I44" s="1"/>
      <c r="J44" s="1"/>
      <c r="K44" s="1"/>
      <c r="L44" s="1"/>
      <c r="M44" s="1"/>
      <c r="N44" s="1"/>
      <c r="O44" s="1" t="s">
        <v>200</v>
      </c>
      <c r="P44" s="1">
        <v>12.5</v>
      </c>
      <c r="Q44" s="1"/>
      <c r="R44" s="1"/>
      <c r="S44" s="1"/>
      <c r="T44" s="1"/>
      <c r="U44" s="1">
        <v>14.5</v>
      </c>
      <c r="V44" s="1">
        <v>13.05</v>
      </c>
      <c r="W44" s="1"/>
      <c r="X44" s="1"/>
      <c r="Y44" s="1"/>
      <c r="Z44" s="1"/>
      <c r="AA44" s="1"/>
      <c r="AB44" s="1">
        <v>13.05</v>
      </c>
      <c r="AC44" s="1"/>
    </row>
    <row r="45" spans="1:29" ht="43.2" x14ac:dyDescent="0.25">
      <c r="A45" s="1">
        <v>43</v>
      </c>
      <c r="B45" s="1">
        <v>2019200780</v>
      </c>
      <c r="C45" s="1" t="s">
        <v>201</v>
      </c>
      <c r="D45" s="1" t="s">
        <v>104</v>
      </c>
      <c r="E45" s="1">
        <v>13805158102</v>
      </c>
      <c r="F45" s="1" t="s">
        <v>202</v>
      </c>
      <c r="G45" s="1"/>
      <c r="H45" s="1"/>
      <c r="I45" s="1"/>
      <c r="J45" s="1"/>
      <c r="K45" s="1"/>
      <c r="L45" s="1"/>
      <c r="M45" s="1"/>
      <c r="N45" s="1"/>
      <c r="O45" s="1" t="s">
        <v>203</v>
      </c>
      <c r="P45" s="1">
        <v>25</v>
      </c>
      <c r="Q45" s="1"/>
      <c r="R45" s="1"/>
      <c r="S45" s="1" t="s">
        <v>204</v>
      </c>
      <c r="T45" s="1">
        <v>10</v>
      </c>
      <c r="U45" s="1">
        <v>35</v>
      </c>
      <c r="V45" s="1">
        <v>31.5</v>
      </c>
      <c r="W45" s="1"/>
      <c r="X45" s="1"/>
      <c r="Y45" s="1"/>
      <c r="Z45" s="1">
        <v>0</v>
      </c>
      <c r="AA45" s="1">
        <v>0</v>
      </c>
      <c r="AB45" s="1">
        <v>31.5</v>
      </c>
      <c r="AC45" s="1"/>
    </row>
    <row r="46" spans="1:29" ht="28.8" x14ac:dyDescent="0.25">
      <c r="A46" s="1">
        <v>44</v>
      </c>
      <c r="B46" s="1">
        <v>2019200785</v>
      </c>
      <c r="C46" s="1" t="s">
        <v>205</v>
      </c>
      <c r="D46" s="1" t="s">
        <v>104</v>
      </c>
      <c r="E46" s="1">
        <v>13076089220</v>
      </c>
      <c r="F46" s="1" t="s">
        <v>152</v>
      </c>
      <c r="G46" s="1"/>
      <c r="H46" s="1"/>
      <c r="I46" s="1"/>
      <c r="J46" s="1"/>
      <c r="K46" s="1"/>
      <c r="L46" s="1"/>
      <c r="M46" s="1"/>
      <c r="N46" s="1"/>
      <c r="O46" s="1"/>
      <c r="P46" s="1"/>
      <c r="Q46" s="1"/>
      <c r="R46" s="1"/>
      <c r="S46" s="1" t="s">
        <v>206</v>
      </c>
      <c r="T46" s="1">
        <v>5</v>
      </c>
      <c r="U46" s="1">
        <v>5</v>
      </c>
      <c r="V46" s="1">
        <v>4.5</v>
      </c>
      <c r="W46" s="1" t="s">
        <v>207</v>
      </c>
      <c r="X46" s="1"/>
      <c r="Y46" s="1"/>
      <c r="Z46" s="1">
        <v>1</v>
      </c>
      <c r="AA46" s="1">
        <v>0.1</v>
      </c>
      <c r="AB46" s="1">
        <v>4.5999999999999996</v>
      </c>
      <c r="AC46" s="1"/>
    </row>
    <row r="47" spans="1:29" ht="86.4" x14ac:dyDescent="0.25">
      <c r="A47" s="1">
        <v>45</v>
      </c>
      <c r="B47" s="1">
        <v>2019200750</v>
      </c>
      <c r="C47" s="1" t="s">
        <v>208</v>
      </c>
      <c r="D47" s="1" t="s">
        <v>26</v>
      </c>
      <c r="E47" s="1">
        <v>18280540275</v>
      </c>
      <c r="F47" s="1" t="s">
        <v>139</v>
      </c>
      <c r="G47" s="1" t="s">
        <v>209</v>
      </c>
      <c r="H47" s="1">
        <v>15</v>
      </c>
      <c r="I47" s="1"/>
      <c r="J47" s="1"/>
      <c r="K47" s="1"/>
      <c r="L47" s="1"/>
      <c r="M47" s="1"/>
      <c r="N47" s="1"/>
      <c r="O47" s="1" t="s">
        <v>210</v>
      </c>
      <c r="P47" s="1">
        <v>3</v>
      </c>
      <c r="Q47" s="1"/>
      <c r="R47" s="1"/>
      <c r="S47" s="1" t="s">
        <v>211</v>
      </c>
      <c r="T47" s="1">
        <v>10</v>
      </c>
      <c r="U47" s="1">
        <v>28</v>
      </c>
      <c r="V47" s="1">
        <v>25.2</v>
      </c>
      <c r="W47" s="1" t="s">
        <v>212</v>
      </c>
      <c r="X47" s="1" t="s">
        <v>213</v>
      </c>
      <c r="Y47" s="1"/>
      <c r="Z47" s="1">
        <v>10</v>
      </c>
      <c r="AA47" s="1">
        <v>1</v>
      </c>
      <c r="AB47" s="1">
        <v>26.2</v>
      </c>
      <c r="AC47" s="1"/>
    </row>
    <row r="48" spans="1:29" ht="172.8" x14ac:dyDescent="0.25">
      <c r="A48" s="1">
        <v>46</v>
      </c>
      <c r="B48" s="1">
        <v>2019200757</v>
      </c>
      <c r="C48" s="1" t="s">
        <v>214</v>
      </c>
      <c r="D48" s="1" t="s">
        <v>26</v>
      </c>
      <c r="E48" s="1">
        <v>13086642239</v>
      </c>
      <c r="F48" s="1" t="s">
        <v>89</v>
      </c>
      <c r="G48" s="1" t="s">
        <v>215</v>
      </c>
      <c r="H48" s="1">
        <v>36.25</v>
      </c>
      <c r="I48" s="1"/>
      <c r="J48" s="1"/>
      <c r="K48" s="1"/>
      <c r="L48" s="1"/>
      <c r="M48" s="1"/>
      <c r="N48" s="1"/>
      <c r="O48" s="1" t="s">
        <v>216</v>
      </c>
      <c r="P48" s="1">
        <v>1</v>
      </c>
      <c r="Q48" s="1" t="s">
        <v>217</v>
      </c>
      <c r="R48" s="1">
        <v>18</v>
      </c>
      <c r="S48" s="1"/>
      <c r="T48" s="1"/>
      <c r="U48" s="1">
        <v>55.25</v>
      </c>
      <c r="V48" s="1">
        <v>49.725000000000001</v>
      </c>
      <c r="W48" s="1"/>
      <c r="X48" s="1"/>
      <c r="Y48" s="1"/>
      <c r="Z48" s="1"/>
      <c r="AA48" s="1"/>
      <c r="AB48" s="1">
        <v>49.725000000000001</v>
      </c>
      <c r="AC48" s="1"/>
    </row>
    <row r="49" spans="1:29" ht="43.2" x14ac:dyDescent="0.25">
      <c r="A49" s="1">
        <v>47</v>
      </c>
      <c r="B49" s="21">
        <v>2019200748</v>
      </c>
      <c r="C49" s="21" t="s">
        <v>218</v>
      </c>
      <c r="D49" s="1" t="s">
        <v>26</v>
      </c>
      <c r="E49" s="21">
        <v>15882036379</v>
      </c>
      <c r="F49" s="21" t="s">
        <v>89</v>
      </c>
      <c r="G49" s="1"/>
      <c r="H49" s="1"/>
      <c r="I49" s="1"/>
      <c r="J49" s="1"/>
      <c r="K49" s="1"/>
      <c r="L49" s="1"/>
      <c r="M49" s="1"/>
      <c r="N49" s="1"/>
      <c r="O49" s="1"/>
      <c r="P49" s="1"/>
      <c r="Q49" s="1"/>
      <c r="R49" s="1"/>
      <c r="S49" s="1"/>
      <c r="T49" s="1"/>
      <c r="U49" s="1"/>
      <c r="V49" s="21"/>
      <c r="W49" s="1"/>
      <c r="X49" s="1"/>
      <c r="Y49" s="1"/>
      <c r="Z49" s="21"/>
      <c r="AA49" s="21"/>
      <c r="AB49" s="21">
        <v>0</v>
      </c>
      <c r="AC49" s="21"/>
    </row>
    <row r="50" spans="1:29" ht="43.2" x14ac:dyDescent="0.25">
      <c r="A50" s="1">
        <v>48</v>
      </c>
      <c r="B50" s="1">
        <v>2019200762</v>
      </c>
      <c r="C50" s="1" t="s">
        <v>219</v>
      </c>
      <c r="D50" s="1" t="s">
        <v>26</v>
      </c>
      <c r="E50" s="1">
        <v>19982075546</v>
      </c>
      <c r="F50" s="1" t="s">
        <v>198</v>
      </c>
      <c r="G50" s="1"/>
      <c r="H50" s="1"/>
      <c r="I50" s="1"/>
      <c r="J50" s="1"/>
      <c r="K50" s="1"/>
      <c r="L50" s="1"/>
      <c r="M50" s="1"/>
      <c r="N50" s="1"/>
      <c r="O50" s="1"/>
      <c r="P50" s="1"/>
      <c r="Q50" s="1"/>
      <c r="R50" s="1"/>
      <c r="S50" s="1"/>
      <c r="T50" s="1"/>
      <c r="U50" s="1"/>
      <c r="V50" s="1"/>
      <c r="W50" s="1" t="s">
        <v>220</v>
      </c>
      <c r="X50" s="1"/>
      <c r="Y50" s="1"/>
      <c r="Z50" s="1">
        <v>1</v>
      </c>
      <c r="AA50" s="1">
        <v>0.1</v>
      </c>
      <c r="AB50" s="1">
        <v>0.1</v>
      </c>
      <c r="AC50" s="1"/>
    </row>
    <row r="51" spans="1:29" ht="72" x14ac:dyDescent="0.25">
      <c r="A51" s="1">
        <v>49</v>
      </c>
      <c r="B51" s="1">
        <v>2019200747</v>
      </c>
      <c r="C51" s="1" t="s">
        <v>221</v>
      </c>
      <c r="D51" s="1" t="s">
        <v>26</v>
      </c>
      <c r="E51" s="1">
        <v>17323080535</v>
      </c>
      <c r="F51" s="1" t="s">
        <v>222</v>
      </c>
      <c r="G51" s="1" t="s">
        <v>223</v>
      </c>
      <c r="H51" s="1">
        <v>7</v>
      </c>
      <c r="I51" s="1"/>
      <c r="J51" s="1"/>
      <c r="K51" s="1"/>
      <c r="L51" s="1"/>
      <c r="M51" s="1"/>
      <c r="N51" s="1"/>
      <c r="O51" s="1" t="s">
        <v>893</v>
      </c>
      <c r="P51" s="1">
        <v>0.4</v>
      </c>
      <c r="Q51" s="1"/>
      <c r="R51" s="1"/>
      <c r="S51" s="1" t="s">
        <v>225</v>
      </c>
      <c r="T51" s="1">
        <v>10</v>
      </c>
      <c r="U51" s="1">
        <v>17.399999999999999</v>
      </c>
      <c r="V51" s="22">
        <v>15.66</v>
      </c>
      <c r="W51" s="1"/>
      <c r="X51" s="1"/>
      <c r="Y51" s="1"/>
      <c r="Z51" s="1">
        <v>0</v>
      </c>
      <c r="AA51" s="1">
        <v>0</v>
      </c>
      <c r="AB51" s="22">
        <v>15.66</v>
      </c>
      <c r="AC51" s="1"/>
    </row>
    <row r="52" spans="1:29" ht="43.2" x14ac:dyDescent="0.25">
      <c r="A52" s="1">
        <v>50</v>
      </c>
      <c r="B52" s="1">
        <v>2019200734</v>
      </c>
      <c r="C52" s="1" t="s">
        <v>226</v>
      </c>
      <c r="D52" s="1" t="s">
        <v>26</v>
      </c>
      <c r="E52" s="1">
        <v>18782424196</v>
      </c>
      <c r="F52" s="1" t="s">
        <v>86</v>
      </c>
      <c r="G52" s="1"/>
      <c r="H52" s="1"/>
      <c r="I52" s="1"/>
      <c r="J52" s="1"/>
      <c r="K52" s="1"/>
      <c r="L52" s="1"/>
      <c r="M52" s="1"/>
      <c r="N52" s="1"/>
      <c r="O52" s="1"/>
      <c r="P52" s="1"/>
      <c r="Q52" s="1"/>
      <c r="R52" s="1"/>
      <c r="S52" s="1"/>
      <c r="T52" s="1"/>
      <c r="U52" s="1"/>
      <c r="V52" s="1"/>
      <c r="W52" s="1" t="s">
        <v>227</v>
      </c>
      <c r="X52" s="1"/>
      <c r="Y52" s="1"/>
      <c r="Z52" s="1"/>
      <c r="AA52" s="1">
        <v>0.1</v>
      </c>
      <c r="AB52" s="1">
        <v>0.1</v>
      </c>
      <c r="AC52" s="1"/>
    </row>
    <row r="53" spans="1:29" ht="86.4" x14ac:dyDescent="0.25">
      <c r="A53" s="1">
        <v>51</v>
      </c>
      <c r="B53" s="5">
        <v>2019200763</v>
      </c>
      <c r="C53" s="1" t="s">
        <v>228</v>
      </c>
      <c r="D53" s="1" t="s">
        <v>26</v>
      </c>
      <c r="E53" s="1"/>
      <c r="F53" s="1" t="s">
        <v>67</v>
      </c>
      <c r="G53" s="1"/>
      <c r="H53" s="1"/>
      <c r="I53" s="1"/>
      <c r="J53" s="1"/>
      <c r="K53" s="1"/>
      <c r="L53" s="1"/>
      <c r="M53" s="1"/>
      <c r="N53" s="1"/>
      <c r="O53" s="1"/>
      <c r="P53" s="1"/>
      <c r="Q53" s="1"/>
      <c r="R53" s="1"/>
      <c r="S53" s="1" t="s">
        <v>229</v>
      </c>
      <c r="T53" s="1">
        <v>7</v>
      </c>
      <c r="U53" s="1">
        <v>7</v>
      </c>
      <c r="V53" s="1">
        <v>6.3</v>
      </c>
      <c r="W53" s="1"/>
      <c r="X53" s="1"/>
      <c r="Y53" s="1" t="s">
        <v>230</v>
      </c>
      <c r="Z53" s="1">
        <v>0</v>
      </c>
      <c r="AA53" s="1">
        <v>0</v>
      </c>
      <c r="AB53" s="1">
        <v>6.3</v>
      </c>
      <c r="AC53" s="1"/>
    </row>
    <row r="54" spans="1:29" ht="57.6" x14ac:dyDescent="0.25">
      <c r="A54" s="1">
        <v>52</v>
      </c>
      <c r="B54" s="1">
        <v>2019200738</v>
      </c>
      <c r="C54" s="1" t="s">
        <v>231</v>
      </c>
      <c r="D54" s="1" t="s">
        <v>26</v>
      </c>
      <c r="E54" s="1">
        <v>17790280745</v>
      </c>
      <c r="F54" s="1" t="s">
        <v>129</v>
      </c>
      <c r="G54" s="1"/>
      <c r="H54" s="1"/>
      <c r="I54" s="1"/>
      <c r="J54" s="1"/>
      <c r="K54" s="1"/>
      <c r="L54" s="1"/>
      <c r="M54" s="1"/>
      <c r="N54" s="1"/>
      <c r="O54" s="1"/>
      <c r="P54" s="1"/>
      <c r="Q54" s="1"/>
      <c r="R54" s="1"/>
      <c r="S54" s="1" t="s">
        <v>232</v>
      </c>
      <c r="T54" s="1">
        <v>15</v>
      </c>
      <c r="U54" s="1">
        <v>15</v>
      </c>
      <c r="V54" s="1">
        <f>U54*0.9</f>
        <v>13.5</v>
      </c>
      <c r="W54" s="1" t="s">
        <v>233</v>
      </c>
      <c r="X54" s="1"/>
      <c r="Y54" s="1"/>
      <c r="Z54" s="1">
        <v>1</v>
      </c>
      <c r="AA54" s="1">
        <f>1*0.1</f>
        <v>0.1</v>
      </c>
      <c r="AB54" s="1">
        <f>AA54+V54</f>
        <v>13.6</v>
      </c>
      <c r="AC54" s="1"/>
    </row>
    <row r="55" spans="1:29" ht="43.2" x14ac:dyDescent="0.25">
      <c r="A55" s="1">
        <v>53</v>
      </c>
      <c r="B55" s="1">
        <v>2019200752</v>
      </c>
      <c r="C55" s="1" t="s">
        <v>234</v>
      </c>
      <c r="D55" s="1" t="s">
        <v>26</v>
      </c>
      <c r="E55" s="1">
        <v>18402882004</v>
      </c>
      <c r="F55" s="1" t="s">
        <v>114</v>
      </c>
      <c r="G55" s="1"/>
      <c r="H55" s="1"/>
      <c r="I55" s="1"/>
      <c r="J55" s="1"/>
      <c r="K55" s="1"/>
      <c r="L55" s="1"/>
      <c r="M55" s="1"/>
      <c r="N55" s="1"/>
      <c r="O55" s="1"/>
      <c r="P55" s="1"/>
      <c r="Q55" s="1"/>
      <c r="R55" s="1"/>
      <c r="S55" s="1" t="s">
        <v>235</v>
      </c>
      <c r="T55" s="1" t="s">
        <v>236</v>
      </c>
      <c r="U55" s="1" t="s">
        <v>236</v>
      </c>
      <c r="V55" s="1" t="s">
        <v>237</v>
      </c>
      <c r="W55" s="1"/>
      <c r="X55" s="1" t="s">
        <v>238</v>
      </c>
      <c r="Y55" s="1"/>
      <c r="Z55" s="1">
        <v>3</v>
      </c>
      <c r="AA55" s="1">
        <v>0.3</v>
      </c>
      <c r="AB55" s="1" t="s">
        <v>239</v>
      </c>
      <c r="AC55" s="1"/>
    </row>
    <row r="56" spans="1:29" ht="43.2" x14ac:dyDescent="0.25">
      <c r="A56" s="1">
        <v>54</v>
      </c>
      <c r="B56" s="1">
        <v>2019200743</v>
      </c>
      <c r="C56" s="1" t="s">
        <v>240</v>
      </c>
      <c r="D56" s="1" t="s">
        <v>26</v>
      </c>
      <c r="E56" s="1">
        <v>18402896988</v>
      </c>
      <c r="F56" s="1" t="s">
        <v>129</v>
      </c>
      <c r="G56" s="1"/>
      <c r="H56" s="1"/>
      <c r="I56" s="1"/>
      <c r="J56" s="1"/>
      <c r="K56" s="1"/>
      <c r="L56" s="1"/>
      <c r="M56" s="1"/>
      <c r="N56" s="1"/>
      <c r="O56" s="1"/>
      <c r="P56" s="1"/>
      <c r="Q56" s="1"/>
      <c r="R56" s="1"/>
      <c r="S56" s="1" t="s">
        <v>241</v>
      </c>
      <c r="T56" s="1">
        <v>15</v>
      </c>
      <c r="U56" s="1">
        <v>15</v>
      </c>
      <c r="V56" s="1">
        <v>13.5</v>
      </c>
      <c r="W56" s="1"/>
      <c r="X56" s="1"/>
      <c r="Y56" s="1"/>
      <c r="Z56" s="1"/>
      <c r="AA56" s="1"/>
      <c r="AB56" s="1">
        <v>13.5</v>
      </c>
      <c r="AC56" s="1"/>
    </row>
    <row r="57" spans="1:29" ht="43.2" x14ac:dyDescent="0.25">
      <c r="A57" s="1">
        <v>55</v>
      </c>
      <c r="B57" s="1">
        <v>2019200753</v>
      </c>
      <c r="C57" s="1" t="s">
        <v>242</v>
      </c>
      <c r="D57" s="1" t="s">
        <v>26</v>
      </c>
      <c r="E57" s="1">
        <v>15528280793</v>
      </c>
      <c r="F57" s="1" t="s">
        <v>139</v>
      </c>
      <c r="G57" s="1"/>
      <c r="H57" s="1"/>
      <c r="I57" s="1"/>
      <c r="J57" s="1"/>
      <c r="K57" s="1"/>
      <c r="L57" s="1"/>
      <c r="M57" s="1"/>
      <c r="N57" s="1"/>
      <c r="O57" s="1"/>
      <c r="P57" s="1"/>
      <c r="Q57" s="1"/>
      <c r="R57" s="1"/>
      <c r="S57" s="1" t="s">
        <v>243</v>
      </c>
      <c r="T57" s="1">
        <v>15</v>
      </c>
      <c r="U57" s="1">
        <v>15</v>
      </c>
      <c r="V57" s="1">
        <v>13.5</v>
      </c>
      <c r="W57" s="1"/>
      <c r="X57" s="1" t="s">
        <v>244</v>
      </c>
      <c r="Y57" s="1"/>
      <c r="Z57" s="1">
        <v>3</v>
      </c>
      <c r="AA57" s="1">
        <v>0.3</v>
      </c>
      <c r="AB57" s="1">
        <v>13.8</v>
      </c>
      <c r="AC57" s="1"/>
    </row>
    <row r="58" spans="1:29" ht="72" x14ac:dyDescent="0.25">
      <c r="A58" s="1">
        <v>56</v>
      </c>
      <c r="B58" s="1">
        <v>2019200731</v>
      </c>
      <c r="C58" s="1" t="s">
        <v>245</v>
      </c>
      <c r="D58" s="1" t="s">
        <v>26</v>
      </c>
      <c r="E58" s="1">
        <v>15680803664</v>
      </c>
      <c r="F58" s="1" t="s">
        <v>33</v>
      </c>
      <c r="G58" s="1" t="s">
        <v>246</v>
      </c>
      <c r="H58" s="1">
        <v>17.5</v>
      </c>
      <c r="I58" s="1" t="s">
        <v>29</v>
      </c>
      <c r="J58" s="1">
        <v>0</v>
      </c>
      <c r="K58" s="1" t="s">
        <v>29</v>
      </c>
      <c r="L58" s="1">
        <v>0</v>
      </c>
      <c r="M58" s="1" t="s">
        <v>29</v>
      </c>
      <c r="N58" s="1">
        <v>0</v>
      </c>
      <c r="O58" s="1" t="s">
        <v>29</v>
      </c>
      <c r="P58" s="1">
        <v>0</v>
      </c>
      <c r="Q58" s="1" t="s">
        <v>247</v>
      </c>
      <c r="R58" s="1">
        <v>18</v>
      </c>
      <c r="S58" s="1" t="s">
        <v>248</v>
      </c>
      <c r="T58" s="1">
        <v>15</v>
      </c>
      <c r="U58" s="1">
        <f>H58+J58+L58+N58+P58+R58+T58</f>
        <v>50.5</v>
      </c>
      <c r="V58" s="1">
        <f>U58*0.9</f>
        <v>45.45</v>
      </c>
      <c r="W58" s="1" t="s">
        <v>249</v>
      </c>
      <c r="X58" s="1" t="s">
        <v>29</v>
      </c>
      <c r="Y58" s="1" t="s">
        <v>29</v>
      </c>
      <c r="Z58" s="1">
        <v>1</v>
      </c>
      <c r="AA58" s="1">
        <f>Z58*0.1</f>
        <v>0.1</v>
      </c>
      <c r="AB58" s="1">
        <f>V58+AA58</f>
        <v>45.550000000000004</v>
      </c>
      <c r="AC58" s="1"/>
    </row>
    <row r="59" spans="1:29" ht="43.2" x14ac:dyDescent="0.25">
      <c r="A59" s="1">
        <v>57</v>
      </c>
      <c r="B59" s="1">
        <v>2019200759</v>
      </c>
      <c r="C59" s="1" t="s">
        <v>250</v>
      </c>
      <c r="D59" s="1" t="s">
        <v>26</v>
      </c>
      <c r="E59" s="1">
        <v>17381588280</v>
      </c>
      <c r="F59" s="1" t="s">
        <v>79</v>
      </c>
      <c r="G59" s="1"/>
      <c r="H59" s="1"/>
      <c r="I59" s="1"/>
      <c r="J59" s="1"/>
      <c r="K59" s="1"/>
      <c r="L59" s="1"/>
      <c r="M59" s="1"/>
      <c r="N59" s="1"/>
      <c r="O59" s="1"/>
      <c r="P59" s="1"/>
      <c r="Q59" s="1"/>
      <c r="R59" s="1"/>
      <c r="S59" s="1" t="s">
        <v>168</v>
      </c>
      <c r="T59" s="1">
        <v>15</v>
      </c>
      <c r="U59" s="1">
        <v>15</v>
      </c>
      <c r="V59" s="1">
        <v>13.5</v>
      </c>
      <c r="W59" s="1" t="s">
        <v>251</v>
      </c>
      <c r="X59" s="1"/>
      <c r="Y59" s="1"/>
      <c r="Z59" s="1">
        <v>1</v>
      </c>
      <c r="AA59" s="1">
        <v>0.1</v>
      </c>
      <c r="AB59" s="1">
        <v>13.6</v>
      </c>
      <c r="AC59" s="1"/>
    </row>
    <row r="60" spans="1:29" ht="43.2" x14ac:dyDescent="0.25">
      <c r="A60" s="1">
        <v>58</v>
      </c>
      <c r="B60" s="1">
        <v>2019200742</v>
      </c>
      <c r="C60" s="1" t="s">
        <v>252</v>
      </c>
      <c r="D60" s="1" t="s">
        <v>26</v>
      </c>
      <c r="E60" s="1">
        <v>15982367826</v>
      </c>
      <c r="F60" s="1" t="s">
        <v>79</v>
      </c>
      <c r="G60" s="1"/>
      <c r="H60" s="1"/>
      <c r="I60" s="1"/>
      <c r="J60" s="1"/>
      <c r="K60" s="1"/>
      <c r="L60" s="1"/>
      <c r="M60" s="1"/>
      <c r="N60" s="1"/>
      <c r="O60" s="1"/>
      <c r="P60" s="1"/>
      <c r="Q60" s="1"/>
      <c r="R60" s="1"/>
      <c r="S60" s="1" t="s">
        <v>253</v>
      </c>
      <c r="T60" s="1">
        <v>15</v>
      </c>
      <c r="U60" s="1">
        <v>15</v>
      </c>
      <c r="V60" s="1">
        <v>13.5</v>
      </c>
      <c r="W60" s="1"/>
      <c r="X60" s="1"/>
      <c r="Y60" s="1"/>
      <c r="Z60" s="1"/>
      <c r="AA60" s="1"/>
      <c r="AB60" s="1">
        <v>13.5</v>
      </c>
      <c r="AC60" s="1"/>
    </row>
    <row r="61" spans="1:29" ht="57.6" x14ac:dyDescent="0.25">
      <c r="A61" s="1">
        <v>59</v>
      </c>
      <c r="B61" s="1">
        <v>2019200741</v>
      </c>
      <c r="C61" s="1" t="s">
        <v>254</v>
      </c>
      <c r="D61" s="1" t="s">
        <v>26</v>
      </c>
      <c r="E61" s="1">
        <v>13618018607</v>
      </c>
      <c r="F61" s="1" t="s">
        <v>139</v>
      </c>
      <c r="G61" s="1" t="s">
        <v>255</v>
      </c>
      <c r="H61" s="1">
        <v>15</v>
      </c>
      <c r="I61" s="1"/>
      <c r="J61" s="1"/>
      <c r="K61" s="1"/>
      <c r="L61" s="1"/>
      <c r="M61" s="1"/>
      <c r="N61" s="1"/>
      <c r="O61" s="1"/>
      <c r="P61" s="1"/>
      <c r="Q61" s="1"/>
      <c r="R61" s="1"/>
      <c r="S61" s="1" t="s">
        <v>256</v>
      </c>
      <c r="T61" s="1">
        <v>15</v>
      </c>
      <c r="U61" s="1">
        <v>30</v>
      </c>
      <c r="V61" s="1">
        <v>27</v>
      </c>
      <c r="W61" s="1"/>
      <c r="X61" s="1" t="s">
        <v>257</v>
      </c>
      <c r="Y61" s="1"/>
      <c r="Z61" s="1">
        <v>6</v>
      </c>
      <c r="AA61" s="1">
        <v>0.6</v>
      </c>
      <c r="AB61" s="1">
        <v>27.6</v>
      </c>
      <c r="AC61" s="1"/>
    </row>
    <row r="62" spans="1:29" ht="100.8" x14ac:dyDescent="0.25">
      <c r="A62" s="1">
        <v>60</v>
      </c>
      <c r="B62" s="1">
        <v>2019200761</v>
      </c>
      <c r="C62" s="1" t="s">
        <v>258</v>
      </c>
      <c r="D62" s="1" t="s">
        <v>26</v>
      </c>
      <c r="E62" s="1">
        <v>15121442846</v>
      </c>
      <c r="F62" s="1" t="s">
        <v>259</v>
      </c>
      <c r="G62" s="1" t="s">
        <v>260</v>
      </c>
      <c r="H62" s="1">
        <v>18.75</v>
      </c>
      <c r="I62" s="1"/>
      <c r="J62" s="1"/>
      <c r="K62" s="1"/>
      <c r="L62" s="1"/>
      <c r="M62" s="1"/>
      <c r="N62" s="1"/>
      <c r="O62" s="1" t="s">
        <v>894</v>
      </c>
      <c r="P62" s="1">
        <v>1</v>
      </c>
      <c r="Q62" s="1" t="s">
        <v>262</v>
      </c>
      <c r="R62" s="1">
        <v>2.25</v>
      </c>
      <c r="S62" s="1"/>
      <c r="T62" s="1"/>
      <c r="U62" s="1">
        <f>H62+P62+R62</f>
        <v>22</v>
      </c>
      <c r="V62" s="1">
        <f>U62*0.9</f>
        <v>19.8</v>
      </c>
      <c r="W62" s="1"/>
      <c r="X62" s="1"/>
      <c r="Y62" s="1"/>
      <c r="Z62" s="1"/>
      <c r="AA62" s="1"/>
      <c r="AB62" s="1">
        <f t="shared" ref="AB62:AB68" si="4">V62+AA62</f>
        <v>19.8</v>
      </c>
      <c r="AC62" s="1"/>
    </row>
    <row r="63" spans="1:29" ht="57.6" x14ac:dyDescent="0.25">
      <c r="A63" s="1">
        <v>61</v>
      </c>
      <c r="B63" s="1">
        <v>2019200755</v>
      </c>
      <c r="C63" s="1" t="s">
        <v>263</v>
      </c>
      <c r="D63" s="1" t="s">
        <v>26</v>
      </c>
      <c r="E63" s="1">
        <v>18280020854</v>
      </c>
      <c r="F63" s="1" t="s">
        <v>264</v>
      </c>
      <c r="G63" s="1" t="s">
        <v>895</v>
      </c>
      <c r="H63" s="1">
        <v>0</v>
      </c>
      <c r="I63" s="1"/>
      <c r="J63" s="1"/>
      <c r="K63" s="1"/>
      <c r="L63" s="1"/>
      <c r="M63" s="1"/>
      <c r="N63" s="1"/>
      <c r="O63" s="1"/>
      <c r="P63" s="1"/>
      <c r="Q63" s="1"/>
      <c r="R63" s="1"/>
      <c r="S63" s="1" t="s">
        <v>266</v>
      </c>
      <c r="T63" s="1">
        <v>10</v>
      </c>
      <c r="U63" s="1">
        <v>10</v>
      </c>
      <c r="V63" s="1">
        <f>U63*0.9</f>
        <v>9</v>
      </c>
      <c r="W63" s="1"/>
      <c r="X63" s="1"/>
      <c r="Y63" s="1"/>
      <c r="Z63" s="1"/>
      <c r="AA63" s="1"/>
      <c r="AB63" s="1">
        <f t="shared" si="4"/>
        <v>9</v>
      </c>
      <c r="AC63" s="1"/>
    </row>
    <row r="64" spans="1:29" ht="28.8" x14ac:dyDescent="0.25">
      <c r="A64" s="1">
        <v>62</v>
      </c>
      <c r="B64" s="1">
        <v>2019200765</v>
      </c>
      <c r="C64" s="1" t="s">
        <v>267</v>
      </c>
      <c r="D64" s="8" t="s">
        <v>875</v>
      </c>
      <c r="E64" s="1">
        <v>13647667854</v>
      </c>
      <c r="F64" s="1" t="s">
        <v>268</v>
      </c>
      <c r="G64" s="1"/>
      <c r="H64" s="1"/>
      <c r="I64" s="1"/>
      <c r="J64" s="1"/>
      <c r="K64" s="1"/>
      <c r="L64" s="1"/>
      <c r="M64" s="1"/>
      <c r="N64" s="1"/>
      <c r="O64" s="1"/>
      <c r="P64" s="1"/>
      <c r="Q64" s="1"/>
      <c r="R64" s="1"/>
      <c r="S64" s="1" t="s">
        <v>269</v>
      </c>
      <c r="T64" s="1">
        <v>15</v>
      </c>
      <c r="U64" s="1">
        <v>15</v>
      </c>
      <c r="V64" s="1">
        <f>U64*0.9</f>
        <v>13.5</v>
      </c>
      <c r="W64" s="1"/>
      <c r="X64" s="1"/>
      <c r="Y64" s="1"/>
      <c r="Z64" s="1">
        <v>0</v>
      </c>
      <c r="AA64" s="1">
        <v>0</v>
      </c>
      <c r="AB64" s="1">
        <f t="shared" si="4"/>
        <v>13.5</v>
      </c>
      <c r="AC64" s="1"/>
    </row>
    <row r="65" spans="1:29" ht="28.8" x14ac:dyDescent="0.25">
      <c r="A65" s="1">
        <v>63</v>
      </c>
      <c r="B65" s="1">
        <v>2019200773</v>
      </c>
      <c r="C65" s="1" t="s">
        <v>270</v>
      </c>
      <c r="D65" s="8" t="s">
        <v>875</v>
      </c>
      <c r="E65" s="1">
        <v>18200362971</v>
      </c>
      <c r="F65" s="1" t="s">
        <v>97</v>
      </c>
      <c r="G65" s="1"/>
      <c r="H65" s="1"/>
      <c r="I65" s="1"/>
      <c r="J65" s="1"/>
      <c r="K65" s="1"/>
      <c r="L65" s="1"/>
      <c r="M65" s="1"/>
      <c r="N65" s="1"/>
      <c r="O65" s="1"/>
      <c r="P65" s="1"/>
      <c r="Q65" s="1"/>
      <c r="R65" s="1"/>
      <c r="S65" s="23" t="s">
        <v>271</v>
      </c>
      <c r="T65" s="1">
        <v>0</v>
      </c>
      <c r="U65" s="1">
        <v>0</v>
      </c>
      <c r="V65" s="1">
        <f>U65*0.9</f>
        <v>0</v>
      </c>
      <c r="W65" s="1" t="s">
        <v>176</v>
      </c>
      <c r="X65" s="1" t="s">
        <v>272</v>
      </c>
      <c r="Y65" s="1"/>
      <c r="Z65" s="1">
        <v>4</v>
      </c>
      <c r="AA65" s="1">
        <v>0.4</v>
      </c>
      <c r="AB65" s="1">
        <f t="shared" si="4"/>
        <v>0.4</v>
      </c>
      <c r="AC65" s="1"/>
    </row>
    <row r="66" spans="1:29" ht="43.2" x14ac:dyDescent="0.25">
      <c r="A66" s="1">
        <v>64</v>
      </c>
      <c r="B66" s="1">
        <v>2019200775</v>
      </c>
      <c r="C66" s="1" t="s">
        <v>273</v>
      </c>
      <c r="D66" s="8" t="s">
        <v>875</v>
      </c>
      <c r="E66" s="1">
        <v>13438059716</v>
      </c>
      <c r="F66" s="1" t="s">
        <v>178</v>
      </c>
      <c r="G66" s="1" t="s">
        <v>274</v>
      </c>
      <c r="H66" s="1">
        <v>15</v>
      </c>
      <c r="I66" s="1"/>
      <c r="J66" s="1"/>
      <c r="K66" s="1"/>
      <c r="L66" s="1"/>
      <c r="M66" s="1"/>
      <c r="N66" s="1"/>
      <c r="O66" s="1"/>
      <c r="P66" s="1"/>
      <c r="Q66" s="1"/>
      <c r="R66" s="1"/>
      <c r="S66" s="1"/>
      <c r="T66" s="1"/>
      <c r="U66" s="1">
        <v>15</v>
      </c>
      <c r="V66" s="1">
        <f>U66*0.9</f>
        <v>13.5</v>
      </c>
      <c r="W66" s="1"/>
      <c r="X66" s="1"/>
      <c r="Y66" s="1"/>
      <c r="Z66" s="1"/>
      <c r="AA66" s="1"/>
      <c r="AB66" s="1">
        <f t="shared" si="4"/>
        <v>13.5</v>
      </c>
      <c r="AC66" s="1"/>
    </row>
    <row r="67" spans="1:29" ht="57.6" x14ac:dyDescent="0.25">
      <c r="A67" s="1">
        <v>65</v>
      </c>
      <c r="B67" s="1">
        <v>2019200786</v>
      </c>
      <c r="C67" s="1" t="s">
        <v>275</v>
      </c>
      <c r="D67" s="1" t="s">
        <v>104</v>
      </c>
      <c r="E67" s="1">
        <v>18201975372</v>
      </c>
      <c r="F67" s="1" t="s">
        <v>105</v>
      </c>
      <c r="G67" s="1"/>
      <c r="H67" s="1"/>
      <c r="I67" s="1"/>
      <c r="J67" s="1"/>
      <c r="K67" s="1"/>
      <c r="L67" s="1"/>
      <c r="M67" s="1"/>
      <c r="N67" s="1"/>
      <c r="O67" s="1"/>
      <c r="P67" s="1"/>
      <c r="Q67" s="1"/>
      <c r="R67" s="1"/>
      <c r="S67" s="1"/>
      <c r="T67" s="1"/>
      <c r="U67" s="1"/>
      <c r="V67" s="1"/>
      <c r="W67" s="1" t="s">
        <v>276</v>
      </c>
      <c r="X67" s="1" t="s">
        <v>277</v>
      </c>
      <c r="Y67" s="1"/>
      <c r="Z67" s="1">
        <v>8</v>
      </c>
      <c r="AA67" s="1">
        <v>0.8</v>
      </c>
      <c r="AB67" s="1">
        <f t="shared" si="4"/>
        <v>0.8</v>
      </c>
      <c r="AC67" s="1"/>
    </row>
    <row r="68" spans="1:29" ht="72" x14ac:dyDescent="0.25">
      <c r="A68" s="1">
        <v>66</v>
      </c>
      <c r="B68" s="21">
        <v>2019200783</v>
      </c>
      <c r="C68" s="21" t="s">
        <v>278</v>
      </c>
      <c r="D68" s="1" t="s">
        <v>104</v>
      </c>
      <c r="E68" s="21">
        <v>18402886816</v>
      </c>
      <c r="F68" s="21" t="s">
        <v>39</v>
      </c>
      <c r="G68" s="1" t="s">
        <v>279</v>
      </c>
      <c r="H68" s="1">
        <v>28</v>
      </c>
      <c r="I68" s="1"/>
      <c r="J68" s="1"/>
      <c r="K68" s="1"/>
      <c r="L68" s="1"/>
      <c r="M68" s="1"/>
      <c r="N68" s="1"/>
      <c r="O68" s="1"/>
      <c r="P68" s="1"/>
      <c r="Q68" s="1"/>
      <c r="R68" s="1"/>
      <c r="S68" s="1"/>
      <c r="T68" s="1"/>
      <c r="U68" s="1">
        <v>28</v>
      </c>
      <c r="V68" s="21">
        <v>25.2</v>
      </c>
      <c r="W68" s="1"/>
      <c r="X68" s="1"/>
      <c r="Y68" s="1"/>
      <c r="Z68" s="21"/>
      <c r="AA68" s="21"/>
      <c r="AB68" s="1">
        <f t="shared" si="4"/>
        <v>25.2</v>
      </c>
      <c r="AC68" s="21"/>
    </row>
    <row r="69" spans="1:29" ht="86.4" x14ac:dyDescent="0.25">
      <c r="A69" s="1">
        <v>67</v>
      </c>
      <c r="B69" s="5">
        <v>2019211052</v>
      </c>
      <c r="C69" s="1" t="s">
        <v>280</v>
      </c>
      <c r="D69" s="1" t="s">
        <v>281</v>
      </c>
      <c r="E69" s="5">
        <v>15528119673</v>
      </c>
      <c r="F69" s="1" t="s">
        <v>282</v>
      </c>
      <c r="G69" s="1" t="s">
        <v>283</v>
      </c>
      <c r="H69" s="1">
        <v>63.25</v>
      </c>
      <c r="I69" s="1"/>
      <c r="J69" s="1"/>
      <c r="K69" s="1"/>
      <c r="L69" s="1"/>
      <c r="M69" s="1"/>
      <c r="N69" s="1"/>
      <c r="O69" s="1"/>
      <c r="P69" s="1"/>
      <c r="Q69" s="1"/>
      <c r="R69" s="1"/>
      <c r="S69" s="1" t="s">
        <v>284</v>
      </c>
      <c r="T69" s="1">
        <v>7</v>
      </c>
      <c r="U69" s="1">
        <f t="shared" ref="U69:U94" si="5">H69+J69+L69+N69+P69+R69+T69</f>
        <v>70.25</v>
      </c>
      <c r="V69" s="1">
        <f t="shared" ref="V69:V74" si="6">U69*0.9</f>
        <v>63.225000000000001</v>
      </c>
      <c r="W69" s="1" t="s">
        <v>285</v>
      </c>
      <c r="X69" s="1"/>
      <c r="Y69" s="1"/>
      <c r="Z69" s="1">
        <v>1</v>
      </c>
      <c r="AA69" s="1">
        <f t="shared" ref="AA69:AA77" si="7">Z69*0.1</f>
        <v>0.1</v>
      </c>
      <c r="AB69" s="1">
        <f t="shared" ref="AB69:AB74" si="8">AA69+V69</f>
        <v>63.325000000000003</v>
      </c>
      <c r="AC69" s="1"/>
    </row>
    <row r="70" spans="1:29" ht="57.6" x14ac:dyDescent="0.25">
      <c r="A70" s="1">
        <v>68</v>
      </c>
      <c r="B70" s="5">
        <v>2019211048</v>
      </c>
      <c r="C70" s="1" t="s">
        <v>286</v>
      </c>
      <c r="D70" s="1" t="s">
        <v>281</v>
      </c>
      <c r="E70" s="5">
        <v>13982219344</v>
      </c>
      <c r="F70" s="1" t="s">
        <v>120</v>
      </c>
      <c r="G70" s="1" t="s">
        <v>287</v>
      </c>
      <c r="H70" s="1">
        <v>10.5</v>
      </c>
      <c r="I70" s="1"/>
      <c r="J70" s="1"/>
      <c r="K70" s="1"/>
      <c r="L70" s="1"/>
      <c r="M70" s="1"/>
      <c r="N70" s="1"/>
      <c r="O70" s="1"/>
      <c r="P70" s="1"/>
      <c r="Q70" s="1"/>
      <c r="R70" s="1"/>
      <c r="S70" s="1" t="s">
        <v>288</v>
      </c>
      <c r="T70" s="1">
        <v>15</v>
      </c>
      <c r="U70" s="1">
        <f t="shared" si="5"/>
        <v>25.5</v>
      </c>
      <c r="V70" s="1">
        <f t="shared" si="6"/>
        <v>22.95</v>
      </c>
      <c r="W70" s="1"/>
      <c r="X70" s="1"/>
      <c r="Y70" s="1"/>
      <c r="Z70" s="1">
        <v>0</v>
      </c>
      <c r="AA70" s="1">
        <f t="shared" si="7"/>
        <v>0</v>
      </c>
      <c r="AB70" s="1">
        <f t="shared" si="8"/>
        <v>22.95</v>
      </c>
      <c r="AC70" s="1"/>
    </row>
    <row r="71" spans="1:29" ht="57.6" x14ac:dyDescent="0.25">
      <c r="A71" s="1">
        <v>69</v>
      </c>
      <c r="B71" s="1">
        <v>2019211045</v>
      </c>
      <c r="C71" s="1" t="s">
        <v>879</v>
      </c>
      <c r="D71" s="1" t="s">
        <v>281</v>
      </c>
      <c r="E71" s="1">
        <v>18280164906</v>
      </c>
      <c r="F71" s="1" t="s">
        <v>146</v>
      </c>
      <c r="G71" s="1"/>
      <c r="H71" s="1"/>
      <c r="I71" s="1"/>
      <c r="J71" s="1"/>
      <c r="K71" s="1"/>
      <c r="L71" s="1"/>
      <c r="M71" s="1"/>
      <c r="N71" s="1"/>
      <c r="O71" s="1" t="s">
        <v>289</v>
      </c>
      <c r="P71" s="1">
        <v>1.4</v>
      </c>
      <c r="Q71" s="1"/>
      <c r="R71" s="1"/>
      <c r="S71" s="1" t="s">
        <v>290</v>
      </c>
      <c r="T71" s="1">
        <v>14</v>
      </c>
      <c r="U71" s="1">
        <f t="shared" si="5"/>
        <v>15.4</v>
      </c>
      <c r="V71" s="1">
        <f t="shared" si="6"/>
        <v>13.860000000000001</v>
      </c>
      <c r="W71" s="1" t="s">
        <v>291</v>
      </c>
      <c r="X71" s="1" t="s">
        <v>292</v>
      </c>
      <c r="Y71" s="1" t="s">
        <v>293</v>
      </c>
      <c r="Z71" s="1">
        <v>4.5</v>
      </c>
      <c r="AA71" s="1">
        <f t="shared" si="7"/>
        <v>0.45</v>
      </c>
      <c r="AB71" s="1">
        <f t="shared" si="8"/>
        <v>14.31</v>
      </c>
      <c r="AC71" s="1"/>
    </row>
    <row r="72" spans="1:29" ht="172.8" x14ac:dyDescent="0.25">
      <c r="A72" s="1">
        <v>70</v>
      </c>
      <c r="B72" s="1">
        <v>2019211055</v>
      </c>
      <c r="C72" s="1" t="s">
        <v>294</v>
      </c>
      <c r="D72" s="1" t="s">
        <v>281</v>
      </c>
      <c r="E72" s="1">
        <v>18956281192</v>
      </c>
      <c r="F72" s="1" t="s">
        <v>166</v>
      </c>
      <c r="G72" s="1" t="s">
        <v>896</v>
      </c>
      <c r="H72" s="1">
        <v>59.5</v>
      </c>
      <c r="I72" s="1" t="s">
        <v>29</v>
      </c>
      <c r="J72" s="1">
        <v>0</v>
      </c>
      <c r="K72" s="1" t="s">
        <v>29</v>
      </c>
      <c r="L72" s="1">
        <v>0</v>
      </c>
      <c r="M72" s="1" t="s">
        <v>29</v>
      </c>
      <c r="N72" s="1">
        <v>0</v>
      </c>
      <c r="O72" s="1" t="s">
        <v>296</v>
      </c>
      <c r="P72" s="1">
        <v>1.2</v>
      </c>
      <c r="Q72" s="1" t="s">
        <v>29</v>
      </c>
      <c r="R72" s="1">
        <v>0</v>
      </c>
      <c r="S72" s="1" t="s">
        <v>29</v>
      </c>
      <c r="T72" s="1">
        <v>0</v>
      </c>
      <c r="U72" s="1">
        <f t="shared" si="5"/>
        <v>60.7</v>
      </c>
      <c r="V72" s="1">
        <f t="shared" si="6"/>
        <v>54.63</v>
      </c>
      <c r="W72" s="1" t="s">
        <v>297</v>
      </c>
      <c r="X72" s="1" t="s">
        <v>298</v>
      </c>
      <c r="Y72" s="1" t="s">
        <v>299</v>
      </c>
      <c r="Z72" s="1">
        <v>8.75</v>
      </c>
      <c r="AA72" s="1">
        <f t="shared" si="7"/>
        <v>0.875</v>
      </c>
      <c r="AB72" s="1">
        <f t="shared" si="8"/>
        <v>55.505000000000003</v>
      </c>
      <c r="AC72" s="1"/>
    </row>
    <row r="73" spans="1:29" ht="187.2" x14ac:dyDescent="0.25">
      <c r="A73" s="1">
        <v>71</v>
      </c>
      <c r="B73" s="24">
        <v>2019211046</v>
      </c>
      <c r="C73" s="24" t="s">
        <v>300</v>
      </c>
      <c r="D73" s="1" t="s">
        <v>281</v>
      </c>
      <c r="E73" s="24">
        <v>13105300562</v>
      </c>
      <c r="F73" s="24" t="s">
        <v>301</v>
      </c>
      <c r="G73" s="1"/>
      <c r="H73" s="1">
        <v>0</v>
      </c>
      <c r="I73" s="1"/>
      <c r="J73" s="1">
        <v>0</v>
      </c>
      <c r="K73" s="1"/>
      <c r="L73" s="1">
        <v>0</v>
      </c>
      <c r="M73" s="1"/>
      <c r="N73" s="24">
        <v>0</v>
      </c>
      <c r="O73" s="24"/>
      <c r="P73" s="24">
        <v>0</v>
      </c>
      <c r="Q73" s="24"/>
      <c r="R73" s="24">
        <v>0</v>
      </c>
      <c r="S73" s="24"/>
      <c r="T73" s="24">
        <v>0</v>
      </c>
      <c r="U73" s="1">
        <f t="shared" si="5"/>
        <v>0</v>
      </c>
      <c r="V73" s="1">
        <f t="shared" si="6"/>
        <v>0</v>
      </c>
      <c r="W73" s="24" t="s">
        <v>302</v>
      </c>
      <c r="X73" s="24" t="s">
        <v>303</v>
      </c>
      <c r="Y73" s="24" t="s">
        <v>304</v>
      </c>
      <c r="Z73" s="24">
        <v>10</v>
      </c>
      <c r="AA73" s="1">
        <f t="shared" si="7"/>
        <v>1</v>
      </c>
      <c r="AB73" s="1">
        <f t="shared" si="8"/>
        <v>1</v>
      </c>
      <c r="AC73" s="24"/>
    </row>
    <row r="74" spans="1:29" ht="72" x14ac:dyDescent="0.25">
      <c r="A74" s="1">
        <v>72</v>
      </c>
      <c r="B74" s="1">
        <v>2019211058</v>
      </c>
      <c r="C74" s="1" t="s">
        <v>305</v>
      </c>
      <c r="D74" s="1" t="s">
        <v>281</v>
      </c>
      <c r="E74" s="1">
        <v>15520739960</v>
      </c>
      <c r="F74" s="1" t="s">
        <v>306</v>
      </c>
      <c r="G74" s="1"/>
      <c r="H74" s="1"/>
      <c r="I74" s="1"/>
      <c r="J74" s="1"/>
      <c r="K74" s="1"/>
      <c r="L74" s="1"/>
      <c r="M74" s="1"/>
      <c r="N74" s="1"/>
      <c r="O74" s="1"/>
      <c r="P74" s="1"/>
      <c r="Q74" s="1"/>
      <c r="R74" s="1"/>
      <c r="S74" s="1" t="s">
        <v>95</v>
      </c>
      <c r="T74" s="1">
        <v>15</v>
      </c>
      <c r="U74" s="1">
        <f t="shared" si="5"/>
        <v>15</v>
      </c>
      <c r="V74" s="1">
        <f t="shared" si="6"/>
        <v>13.5</v>
      </c>
      <c r="W74" s="1"/>
      <c r="X74" s="1"/>
      <c r="Y74" s="1" t="s">
        <v>307</v>
      </c>
      <c r="Z74" s="1">
        <v>0.5</v>
      </c>
      <c r="AA74" s="1">
        <f t="shared" si="7"/>
        <v>0.05</v>
      </c>
      <c r="AB74" s="1">
        <f t="shared" si="8"/>
        <v>13.55</v>
      </c>
      <c r="AC74" s="1"/>
    </row>
    <row r="75" spans="1:29" ht="57.6" x14ac:dyDescent="0.25">
      <c r="A75" s="1">
        <v>73</v>
      </c>
      <c r="B75" s="1">
        <v>2019211050</v>
      </c>
      <c r="C75" s="1" t="s">
        <v>308</v>
      </c>
      <c r="D75" s="1" t="s">
        <v>281</v>
      </c>
      <c r="E75" s="1">
        <v>17713562739</v>
      </c>
      <c r="F75" s="1" t="s">
        <v>309</v>
      </c>
      <c r="G75" s="1"/>
      <c r="H75" s="1"/>
      <c r="I75" s="1"/>
      <c r="J75" s="1"/>
      <c r="K75" s="1"/>
      <c r="L75" s="1"/>
      <c r="M75" s="1"/>
      <c r="N75" s="1"/>
      <c r="O75" s="1"/>
      <c r="P75" s="1"/>
      <c r="Q75" s="1"/>
      <c r="R75" s="1"/>
      <c r="S75" s="1"/>
      <c r="T75" s="1"/>
      <c r="U75" s="1">
        <f t="shared" si="5"/>
        <v>0</v>
      </c>
      <c r="V75" s="1"/>
      <c r="W75" s="1" t="s">
        <v>310</v>
      </c>
      <c r="X75" s="1"/>
      <c r="Y75" s="1" t="s">
        <v>311</v>
      </c>
      <c r="Z75" s="1">
        <v>1.5</v>
      </c>
      <c r="AA75" s="1">
        <f t="shared" si="7"/>
        <v>0.15000000000000002</v>
      </c>
      <c r="AB75" s="1"/>
      <c r="AC75" s="1"/>
    </row>
    <row r="76" spans="1:29" ht="28.8" x14ac:dyDescent="0.25">
      <c r="A76" s="1">
        <v>74</v>
      </c>
      <c r="B76" s="1">
        <v>2019211044</v>
      </c>
      <c r="C76" s="1" t="s">
        <v>312</v>
      </c>
      <c r="D76" s="1" t="s">
        <v>281</v>
      </c>
      <c r="E76" s="1">
        <v>18728372716</v>
      </c>
      <c r="F76" s="1" t="s">
        <v>313</v>
      </c>
      <c r="G76" s="1" t="s">
        <v>29</v>
      </c>
      <c r="H76" s="1">
        <v>0</v>
      </c>
      <c r="I76" s="1" t="s">
        <v>29</v>
      </c>
      <c r="J76" s="1">
        <v>0</v>
      </c>
      <c r="K76" s="1" t="s">
        <v>29</v>
      </c>
      <c r="L76" s="1">
        <v>0</v>
      </c>
      <c r="M76" s="1" t="s">
        <v>29</v>
      </c>
      <c r="N76" s="1">
        <v>0</v>
      </c>
      <c r="O76" s="1" t="s">
        <v>29</v>
      </c>
      <c r="P76" s="1">
        <v>0</v>
      </c>
      <c r="Q76" s="1" t="s">
        <v>29</v>
      </c>
      <c r="R76" s="1">
        <v>0</v>
      </c>
      <c r="S76" s="1" t="s">
        <v>314</v>
      </c>
      <c r="T76" s="1">
        <v>15</v>
      </c>
      <c r="U76" s="1">
        <f t="shared" si="5"/>
        <v>15</v>
      </c>
      <c r="V76" s="1">
        <f>U76*0.9</f>
        <v>13.5</v>
      </c>
      <c r="W76" s="1" t="s">
        <v>77</v>
      </c>
      <c r="X76" s="1"/>
      <c r="Y76" s="1"/>
      <c r="Z76" s="1">
        <v>3</v>
      </c>
      <c r="AA76" s="1">
        <f t="shared" si="7"/>
        <v>0.30000000000000004</v>
      </c>
      <c r="AB76" s="1">
        <f>AA76+V76</f>
        <v>13.8</v>
      </c>
      <c r="AC76" s="1"/>
    </row>
    <row r="77" spans="1:29" ht="43.2" x14ac:dyDescent="0.25">
      <c r="A77" s="1">
        <v>75</v>
      </c>
      <c r="B77" s="20">
        <v>2019211079</v>
      </c>
      <c r="C77" s="1" t="s">
        <v>315</v>
      </c>
      <c r="D77" s="1" t="s">
        <v>281</v>
      </c>
      <c r="E77" s="20">
        <v>15842000135</v>
      </c>
      <c r="F77" s="1" t="s">
        <v>89</v>
      </c>
      <c r="G77" s="1" t="s">
        <v>29</v>
      </c>
      <c r="H77" s="1">
        <v>0</v>
      </c>
      <c r="I77" s="1" t="s">
        <v>29</v>
      </c>
      <c r="J77" s="1">
        <v>0</v>
      </c>
      <c r="K77" s="1" t="s">
        <v>29</v>
      </c>
      <c r="L77" s="1">
        <v>0</v>
      </c>
      <c r="M77" s="1" t="s">
        <v>29</v>
      </c>
      <c r="N77" s="1">
        <v>0</v>
      </c>
      <c r="O77" s="1" t="s">
        <v>29</v>
      </c>
      <c r="P77" s="1">
        <v>0</v>
      </c>
      <c r="Q77" s="1" t="s">
        <v>316</v>
      </c>
      <c r="R77" s="1">
        <v>4.5</v>
      </c>
      <c r="S77" s="1" t="s">
        <v>29</v>
      </c>
      <c r="T77" s="1">
        <v>0</v>
      </c>
      <c r="U77" s="1">
        <f t="shared" si="5"/>
        <v>4.5</v>
      </c>
      <c r="V77" s="1">
        <v>4.05</v>
      </c>
      <c r="W77" s="1" t="s">
        <v>29</v>
      </c>
      <c r="X77" s="1" t="s">
        <v>29</v>
      </c>
      <c r="Y77" s="1" t="s">
        <v>29</v>
      </c>
      <c r="Z77" s="1">
        <v>0</v>
      </c>
      <c r="AA77" s="1">
        <f t="shared" si="7"/>
        <v>0</v>
      </c>
      <c r="AB77" s="1">
        <v>4.05</v>
      </c>
      <c r="AC77" s="1"/>
    </row>
    <row r="78" spans="1:29" ht="28.8" x14ac:dyDescent="0.25">
      <c r="A78" s="1">
        <v>76</v>
      </c>
      <c r="B78" s="1">
        <v>2019211069</v>
      </c>
      <c r="C78" s="1" t="s">
        <v>317</v>
      </c>
      <c r="D78" s="1" t="s">
        <v>281</v>
      </c>
      <c r="E78" s="1">
        <v>13982216646</v>
      </c>
      <c r="F78" s="1" t="s">
        <v>318</v>
      </c>
      <c r="G78" s="1" t="s">
        <v>319</v>
      </c>
      <c r="H78" s="1"/>
      <c r="I78" s="1" t="s">
        <v>319</v>
      </c>
      <c r="J78" s="1"/>
      <c r="K78" s="1" t="s">
        <v>319</v>
      </c>
      <c r="L78" s="1"/>
      <c r="M78" s="1"/>
      <c r="N78" s="1"/>
      <c r="O78" s="1" t="s">
        <v>319</v>
      </c>
      <c r="P78" s="1"/>
      <c r="Q78" s="1" t="s">
        <v>320</v>
      </c>
      <c r="R78" s="1">
        <v>2.25</v>
      </c>
      <c r="S78" s="1" t="s">
        <v>321</v>
      </c>
      <c r="T78" s="1">
        <v>10</v>
      </c>
      <c r="U78" s="1">
        <f t="shared" si="5"/>
        <v>12.25</v>
      </c>
      <c r="V78" s="1">
        <f>U78*0.9</f>
        <v>11.025</v>
      </c>
      <c r="W78" s="1" t="s">
        <v>319</v>
      </c>
      <c r="X78" s="1" t="s">
        <v>319</v>
      </c>
      <c r="Y78" s="1" t="s">
        <v>319</v>
      </c>
      <c r="Z78" s="1"/>
      <c r="AA78" s="1"/>
      <c r="AB78" s="1">
        <f>AA78+V78</f>
        <v>11.025</v>
      </c>
      <c r="AC78" s="1"/>
    </row>
    <row r="79" spans="1:29" ht="72" x14ac:dyDescent="0.25">
      <c r="A79" s="1">
        <v>77</v>
      </c>
      <c r="B79" s="1">
        <v>2019211060</v>
      </c>
      <c r="C79" s="1" t="s">
        <v>322</v>
      </c>
      <c r="D79" s="1" t="s">
        <v>281</v>
      </c>
      <c r="E79" s="1">
        <v>15196685010</v>
      </c>
      <c r="F79" s="1" t="s">
        <v>49</v>
      </c>
      <c r="G79" s="1" t="s">
        <v>323</v>
      </c>
      <c r="H79" s="1">
        <v>17</v>
      </c>
      <c r="I79" s="1"/>
      <c r="J79" s="1"/>
      <c r="K79" s="1"/>
      <c r="L79" s="1"/>
      <c r="M79" s="1"/>
      <c r="N79" s="1"/>
      <c r="O79" s="1" t="s">
        <v>324</v>
      </c>
      <c r="P79" s="1">
        <v>0</v>
      </c>
      <c r="Q79" s="1"/>
      <c r="R79" s="1"/>
      <c r="S79" s="1" t="s">
        <v>325</v>
      </c>
      <c r="T79" s="1">
        <v>15</v>
      </c>
      <c r="U79" s="1">
        <f t="shared" si="5"/>
        <v>32</v>
      </c>
      <c r="V79" s="1">
        <f>U79*0.9</f>
        <v>28.8</v>
      </c>
      <c r="W79" s="1"/>
      <c r="X79" s="1" t="s">
        <v>326</v>
      </c>
      <c r="Y79" s="1"/>
      <c r="Z79" s="1">
        <v>3</v>
      </c>
      <c r="AA79" s="1">
        <v>0.3</v>
      </c>
      <c r="AB79" s="1">
        <f>AA79+V79</f>
        <v>29.1</v>
      </c>
      <c r="AC79" s="1"/>
    </row>
    <row r="80" spans="1:29" ht="331.2" x14ac:dyDescent="0.25">
      <c r="A80" s="1">
        <v>78</v>
      </c>
      <c r="B80" s="1">
        <v>2019211053</v>
      </c>
      <c r="C80" s="1" t="s">
        <v>327</v>
      </c>
      <c r="D80" s="1" t="s">
        <v>281</v>
      </c>
      <c r="E80" s="1">
        <v>15608010435</v>
      </c>
      <c r="F80" s="1" t="s">
        <v>146</v>
      </c>
      <c r="G80" s="1" t="s">
        <v>897</v>
      </c>
      <c r="H80" s="1">
        <v>89.5</v>
      </c>
      <c r="I80" s="1"/>
      <c r="J80" s="1"/>
      <c r="K80" s="1"/>
      <c r="L80" s="1"/>
      <c r="M80" s="1"/>
      <c r="N80" s="1"/>
      <c r="O80" s="1" t="s">
        <v>329</v>
      </c>
      <c r="P80" s="1">
        <v>17.3</v>
      </c>
      <c r="Q80" s="1" t="s">
        <v>330</v>
      </c>
      <c r="R80" s="1">
        <v>18</v>
      </c>
      <c r="S80" s="1" t="s">
        <v>331</v>
      </c>
      <c r="T80" s="1">
        <v>4</v>
      </c>
      <c r="U80" s="1">
        <f t="shared" si="5"/>
        <v>128.80000000000001</v>
      </c>
      <c r="V80" s="1">
        <f>U80*0.9</f>
        <v>115.92000000000002</v>
      </c>
      <c r="W80" s="1"/>
      <c r="X80" s="1" t="s">
        <v>332</v>
      </c>
      <c r="Y80" s="1" t="s">
        <v>333</v>
      </c>
      <c r="Z80" s="1">
        <v>6.5</v>
      </c>
      <c r="AA80" s="1">
        <f>Z80*0.1</f>
        <v>0.65</v>
      </c>
      <c r="AB80" s="1">
        <f>AA80+V80</f>
        <v>116.57000000000002</v>
      </c>
      <c r="AC80" s="1"/>
    </row>
    <row r="81" spans="1:29" ht="100.8" x14ac:dyDescent="0.25">
      <c r="A81" s="1">
        <v>79</v>
      </c>
      <c r="B81" s="1">
        <v>2019211080</v>
      </c>
      <c r="C81" s="1" t="s">
        <v>334</v>
      </c>
      <c r="D81" s="1" t="s">
        <v>281</v>
      </c>
      <c r="E81" s="1">
        <v>15982897938</v>
      </c>
      <c r="F81" s="1" t="s">
        <v>335</v>
      </c>
      <c r="G81" s="1"/>
      <c r="H81" s="1"/>
      <c r="I81" s="1"/>
      <c r="J81" s="1"/>
      <c r="K81" s="1"/>
      <c r="L81" s="1"/>
      <c r="M81" s="1"/>
      <c r="N81" s="1"/>
      <c r="O81" s="1"/>
      <c r="P81" s="1"/>
      <c r="Q81" s="1" t="s">
        <v>336</v>
      </c>
      <c r="R81" s="1">
        <v>4.5</v>
      </c>
      <c r="S81" s="1"/>
      <c r="T81" s="1"/>
      <c r="U81" s="1">
        <f t="shared" si="5"/>
        <v>4.5</v>
      </c>
      <c r="V81" s="1">
        <f>U81*0.9</f>
        <v>4.05</v>
      </c>
      <c r="W81" s="1" t="s">
        <v>337</v>
      </c>
      <c r="X81" s="1"/>
      <c r="Y81" s="1"/>
      <c r="Z81" s="1">
        <v>1</v>
      </c>
      <c r="AA81" s="1">
        <v>0.1</v>
      </c>
      <c r="AB81" s="1">
        <f>AA81+V81</f>
        <v>4.1499999999999995</v>
      </c>
      <c r="AC81" s="1"/>
    </row>
    <row r="82" spans="1:29" ht="28.8" x14ac:dyDescent="0.25">
      <c r="A82" s="1">
        <v>80</v>
      </c>
      <c r="B82" s="1">
        <v>2019211047</v>
      </c>
      <c r="C82" s="1" t="s">
        <v>338</v>
      </c>
      <c r="D82" s="1" t="s">
        <v>281</v>
      </c>
      <c r="E82" s="1">
        <v>18942839102</v>
      </c>
      <c r="F82" s="1" t="s">
        <v>339</v>
      </c>
      <c r="G82" s="1" t="s">
        <v>340</v>
      </c>
      <c r="H82" s="1">
        <v>3.75</v>
      </c>
      <c r="I82" s="1"/>
      <c r="J82" s="1"/>
      <c r="K82" s="1"/>
      <c r="L82" s="1"/>
      <c r="M82" s="1"/>
      <c r="N82" s="1"/>
      <c r="O82" s="1"/>
      <c r="P82" s="1"/>
      <c r="Q82" s="1"/>
      <c r="R82" s="1"/>
      <c r="S82" s="1" t="s">
        <v>248</v>
      </c>
      <c r="T82" s="1">
        <v>15</v>
      </c>
      <c r="U82" s="1">
        <f t="shared" si="5"/>
        <v>18.75</v>
      </c>
      <c r="V82" s="1">
        <f>U82*0.9</f>
        <v>16.875</v>
      </c>
      <c r="W82" s="1"/>
      <c r="X82" s="1"/>
      <c r="Y82" s="1"/>
      <c r="Z82" s="1"/>
      <c r="AA82" s="1"/>
      <c r="AB82" s="1">
        <f>AA82+V82</f>
        <v>16.875</v>
      </c>
      <c r="AC82" s="1"/>
    </row>
    <row r="83" spans="1:29" ht="28.8" x14ac:dyDescent="0.25">
      <c r="A83" s="1">
        <v>81</v>
      </c>
      <c r="B83" s="1">
        <v>2019211041</v>
      </c>
      <c r="C83" s="1" t="s">
        <v>341</v>
      </c>
      <c r="D83" s="1" t="s">
        <v>281</v>
      </c>
      <c r="E83" s="1">
        <v>13547905103</v>
      </c>
      <c r="F83" s="1" t="s">
        <v>342</v>
      </c>
      <c r="G83" s="1"/>
      <c r="H83" s="1"/>
      <c r="I83" s="1"/>
      <c r="J83" s="1"/>
      <c r="K83" s="1"/>
      <c r="L83" s="1"/>
      <c r="M83" s="1"/>
      <c r="N83" s="1"/>
      <c r="O83" s="1"/>
      <c r="P83" s="1"/>
      <c r="Q83" s="1"/>
      <c r="R83" s="1"/>
      <c r="S83" s="1"/>
      <c r="T83" s="1"/>
      <c r="U83" s="1">
        <f t="shared" si="5"/>
        <v>0</v>
      </c>
      <c r="V83" s="1"/>
      <c r="W83" s="1" t="s">
        <v>343</v>
      </c>
      <c r="X83" s="1" t="s">
        <v>344</v>
      </c>
      <c r="Y83" s="1" t="s">
        <v>345</v>
      </c>
      <c r="Z83" s="1" t="s">
        <v>346</v>
      </c>
      <c r="AA83" s="1" t="s">
        <v>347</v>
      </c>
      <c r="AB83" s="1">
        <v>0.45</v>
      </c>
      <c r="AC83" s="1"/>
    </row>
    <row r="84" spans="1:29" ht="28.8" x14ac:dyDescent="0.25">
      <c r="A84" s="1">
        <v>82</v>
      </c>
      <c r="B84" s="1">
        <v>2019211084</v>
      </c>
      <c r="C84" s="1" t="s">
        <v>348</v>
      </c>
      <c r="D84" s="1" t="s">
        <v>281</v>
      </c>
      <c r="E84" s="1">
        <v>19982031676</v>
      </c>
      <c r="F84" s="1" t="s">
        <v>349</v>
      </c>
      <c r="G84" s="1"/>
      <c r="H84" s="1"/>
      <c r="I84" s="1"/>
      <c r="J84" s="1"/>
      <c r="K84" s="1"/>
      <c r="L84" s="1"/>
      <c r="M84" s="1"/>
      <c r="N84" s="1"/>
      <c r="O84" s="1"/>
      <c r="P84" s="1"/>
      <c r="Q84" s="1"/>
      <c r="R84" s="1"/>
      <c r="S84" s="1" t="s">
        <v>350</v>
      </c>
      <c r="T84" s="1">
        <v>10</v>
      </c>
      <c r="U84" s="1">
        <f t="shared" si="5"/>
        <v>10</v>
      </c>
      <c r="V84" s="1">
        <v>9</v>
      </c>
      <c r="W84" s="1"/>
      <c r="X84" s="1"/>
      <c r="Y84" s="1"/>
      <c r="Z84" s="1"/>
      <c r="AA84" s="1"/>
      <c r="AB84" s="1">
        <v>9</v>
      </c>
      <c r="AC84" s="1"/>
    </row>
    <row r="85" spans="1:29" ht="86.4" x14ac:dyDescent="0.25">
      <c r="A85" s="1">
        <v>83</v>
      </c>
      <c r="B85" s="5">
        <v>2019211194</v>
      </c>
      <c r="C85" s="1" t="s">
        <v>351</v>
      </c>
      <c r="D85" s="1" t="s">
        <v>876</v>
      </c>
      <c r="E85" s="5">
        <v>15181849499</v>
      </c>
      <c r="F85" s="1" t="s">
        <v>352</v>
      </c>
      <c r="G85" s="1" t="s">
        <v>353</v>
      </c>
      <c r="H85" s="1">
        <v>0</v>
      </c>
      <c r="I85" s="1"/>
      <c r="J85" s="1"/>
      <c r="K85" s="1"/>
      <c r="L85" s="1"/>
      <c r="M85" s="1"/>
      <c r="N85" s="1"/>
      <c r="O85" s="1"/>
      <c r="P85" s="1"/>
      <c r="Q85" s="1"/>
      <c r="R85" s="1"/>
      <c r="S85" s="1" t="s">
        <v>354</v>
      </c>
      <c r="T85" s="1">
        <v>7</v>
      </c>
      <c r="U85" s="1">
        <f t="shared" si="5"/>
        <v>7</v>
      </c>
      <c r="V85" s="1">
        <f>U85*0.9</f>
        <v>6.3</v>
      </c>
      <c r="W85" s="1" t="s">
        <v>355</v>
      </c>
      <c r="X85" s="1"/>
      <c r="Y85" s="1" t="s">
        <v>356</v>
      </c>
      <c r="Z85" s="1">
        <v>2</v>
      </c>
      <c r="AA85" s="1">
        <v>0.2</v>
      </c>
      <c r="AB85" s="1">
        <f>V85+AA85</f>
        <v>6.5</v>
      </c>
      <c r="AC85" s="1"/>
    </row>
    <row r="86" spans="1:29" ht="28.8" x14ac:dyDescent="0.25">
      <c r="A86" s="1">
        <v>84</v>
      </c>
      <c r="B86" s="1">
        <v>2019211201</v>
      </c>
      <c r="C86" s="1" t="s">
        <v>357</v>
      </c>
      <c r="D86" s="1" t="s">
        <v>876</v>
      </c>
      <c r="E86" s="1">
        <v>18733509607</v>
      </c>
      <c r="F86" s="1" t="s">
        <v>189</v>
      </c>
      <c r="G86" s="1"/>
      <c r="H86" s="1"/>
      <c r="I86" s="1"/>
      <c r="J86" s="1"/>
      <c r="K86" s="1"/>
      <c r="L86" s="1"/>
      <c r="M86" s="1"/>
      <c r="N86" s="1"/>
      <c r="O86" s="1"/>
      <c r="P86" s="1"/>
      <c r="Q86" s="1"/>
      <c r="R86" s="1"/>
      <c r="S86" s="1"/>
      <c r="T86" s="1"/>
      <c r="U86" s="1">
        <f t="shared" si="5"/>
        <v>0</v>
      </c>
      <c r="V86" s="1"/>
      <c r="W86" s="1"/>
      <c r="X86" s="1"/>
      <c r="Y86" s="1"/>
      <c r="Z86" s="1"/>
      <c r="AA86" s="1"/>
      <c r="AB86" s="1"/>
      <c r="AC86" s="1"/>
    </row>
    <row r="87" spans="1:29" ht="28.8" x14ac:dyDescent="0.25">
      <c r="A87" s="1">
        <v>85</v>
      </c>
      <c r="B87" s="1">
        <v>2019211193</v>
      </c>
      <c r="C87" s="1" t="s">
        <v>358</v>
      </c>
      <c r="D87" s="1" t="s">
        <v>876</v>
      </c>
      <c r="E87" s="1">
        <v>18280112031</v>
      </c>
      <c r="F87" s="1" t="s">
        <v>359</v>
      </c>
      <c r="G87" s="1" t="s">
        <v>29</v>
      </c>
      <c r="H87" s="1">
        <v>0</v>
      </c>
      <c r="I87" s="1" t="s">
        <v>29</v>
      </c>
      <c r="J87" s="1">
        <v>0</v>
      </c>
      <c r="K87" s="1" t="s">
        <v>29</v>
      </c>
      <c r="L87" s="1">
        <v>0</v>
      </c>
      <c r="M87" s="1" t="s">
        <v>29</v>
      </c>
      <c r="N87" s="1">
        <v>0</v>
      </c>
      <c r="O87" s="1" t="s">
        <v>29</v>
      </c>
      <c r="P87" s="1">
        <v>0</v>
      </c>
      <c r="Q87" s="1" t="s">
        <v>29</v>
      </c>
      <c r="R87" s="1">
        <v>0</v>
      </c>
      <c r="S87" s="1" t="s">
        <v>360</v>
      </c>
      <c r="T87" s="1">
        <v>10</v>
      </c>
      <c r="U87" s="1">
        <f t="shared" si="5"/>
        <v>10</v>
      </c>
      <c r="V87" s="1">
        <f t="shared" ref="V87:V117" si="9">U87*0.9</f>
        <v>9</v>
      </c>
      <c r="W87" s="1" t="s">
        <v>29</v>
      </c>
      <c r="X87" s="1" t="s">
        <v>29</v>
      </c>
      <c r="Y87" s="1" t="s">
        <v>29</v>
      </c>
      <c r="Z87" s="1">
        <v>0</v>
      </c>
      <c r="AA87" s="1">
        <v>0</v>
      </c>
      <c r="AB87" s="1">
        <f>V87+AA87</f>
        <v>9</v>
      </c>
      <c r="AC87" s="1"/>
    </row>
    <row r="88" spans="1:29" ht="216" x14ac:dyDescent="0.25">
      <c r="A88" s="1">
        <v>86</v>
      </c>
      <c r="B88" s="1">
        <v>2019211196</v>
      </c>
      <c r="C88" s="1" t="s">
        <v>361</v>
      </c>
      <c r="D88" s="1" t="s">
        <v>876</v>
      </c>
      <c r="E88" s="1">
        <v>19982045939</v>
      </c>
      <c r="F88" s="1" t="s">
        <v>189</v>
      </c>
      <c r="G88" s="1" t="s">
        <v>362</v>
      </c>
      <c r="H88" s="1">
        <v>4.5</v>
      </c>
      <c r="I88" s="1"/>
      <c r="J88" s="1"/>
      <c r="K88" s="1"/>
      <c r="L88" s="1"/>
      <c r="M88" s="1"/>
      <c r="N88" s="1"/>
      <c r="O88" s="1"/>
      <c r="P88" s="1"/>
      <c r="Q88" s="1"/>
      <c r="R88" s="1"/>
      <c r="S88" s="1" t="s">
        <v>363</v>
      </c>
      <c r="T88" s="1">
        <v>0</v>
      </c>
      <c r="U88" s="1">
        <f t="shared" si="5"/>
        <v>4.5</v>
      </c>
      <c r="V88" s="1">
        <f t="shared" si="9"/>
        <v>4.05</v>
      </c>
      <c r="W88" s="1"/>
      <c r="X88" s="1" t="s">
        <v>364</v>
      </c>
      <c r="Y88" s="1"/>
      <c r="Z88" s="1">
        <v>4.5</v>
      </c>
      <c r="AA88" s="1">
        <f t="shared" ref="AA88:AA94" si="10">Z88*0.1</f>
        <v>0.45</v>
      </c>
      <c r="AB88" s="1">
        <f t="shared" ref="AB88:AB117" si="11">AA88+V88</f>
        <v>4.5</v>
      </c>
      <c r="AC88" s="1"/>
    </row>
    <row r="89" spans="1:29" ht="57.6" x14ac:dyDescent="0.25">
      <c r="A89" s="1">
        <v>87</v>
      </c>
      <c r="B89" s="1">
        <v>2019211197</v>
      </c>
      <c r="C89" s="1" t="s">
        <v>365</v>
      </c>
      <c r="D89" s="1" t="s">
        <v>876</v>
      </c>
      <c r="E89" s="1">
        <v>15828114160</v>
      </c>
      <c r="F89" s="1" t="s">
        <v>189</v>
      </c>
      <c r="G89" s="1" t="s">
        <v>366</v>
      </c>
      <c r="H89" s="1">
        <v>10.5</v>
      </c>
      <c r="I89" s="1"/>
      <c r="J89" s="1"/>
      <c r="K89" s="1"/>
      <c r="L89" s="1"/>
      <c r="M89" s="1"/>
      <c r="N89" s="1"/>
      <c r="O89" s="1"/>
      <c r="P89" s="1"/>
      <c r="Q89" s="1"/>
      <c r="R89" s="1"/>
      <c r="S89" s="1" t="s">
        <v>367</v>
      </c>
      <c r="T89" s="1">
        <v>0</v>
      </c>
      <c r="U89" s="1">
        <f t="shared" si="5"/>
        <v>10.5</v>
      </c>
      <c r="V89" s="1">
        <f t="shared" si="9"/>
        <v>9.4500000000000011</v>
      </c>
      <c r="W89" s="1" t="s">
        <v>368</v>
      </c>
      <c r="X89" s="1" t="s">
        <v>369</v>
      </c>
      <c r="Y89" s="1"/>
      <c r="Z89" s="1">
        <v>8</v>
      </c>
      <c r="AA89" s="1">
        <f t="shared" si="10"/>
        <v>0.8</v>
      </c>
      <c r="AB89" s="1">
        <f t="shared" si="11"/>
        <v>10.250000000000002</v>
      </c>
      <c r="AC89" s="1"/>
    </row>
    <row r="90" spans="1:29" ht="43.2" x14ac:dyDescent="0.25">
      <c r="A90" s="1">
        <v>88</v>
      </c>
      <c r="B90" s="5">
        <v>2019211178</v>
      </c>
      <c r="C90" s="1" t="s">
        <v>877</v>
      </c>
      <c r="D90" s="1" t="s">
        <v>370</v>
      </c>
      <c r="E90" s="5">
        <v>18734141109</v>
      </c>
      <c r="F90" s="1" t="s">
        <v>371</v>
      </c>
      <c r="G90" s="1"/>
      <c r="H90" s="1"/>
      <c r="I90" s="1"/>
      <c r="J90" s="1"/>
      <c r="K90" s="1"/>
      <c r="L90" s="1"/>
      <c r="M90" s="1"/>
      <c r="N90" s="1"/>
      <c r="O90" s="1"/>
      <c r="P90" s="1"/>
      <c r="Q90" s="1"/>
      <c r="R90" s="1"/>
      <c r="S90" s="1" t="s">
        <v>372</v>
      </c>
      <c r="T90" s="1">
        <v>7</v>
      </c>
      <c r="U90" s="1">
        <f t="shared" si="5"/>
        <v>7</v>
      </c>
      <c r="V90" s="1">
        <f t="shared" si="9"/>
        <v>6.3</v>
      </c>
      <c r="W90" s="1"/>
      <c r="X90" s="1"/>
      <c r="Y90" s="1" t="s">
        <v>373</v>
      </c>
      <c r="Z90" s="1">
        <v>0.5</v>
      </c>
      <c r="AA90" s="1">
        <f t="shared" si="10"/>
        <v>0.05</v>
      </c>
      <c r="AB90" s="1">
        <f t="shared" si="11"/>
        <v>6.35</v>
      </c>
      <c r="AC90" s="1"/>
    </row>
    <row r="91" spans="1:29" x14ac:dyDescent="0.25">
      <c r="A91" s="1">
        <v>89</v>
      </c>
      <c r="B91" s="1">
        <v>2019211183</v>
      </c>
      <c r="C91" s="1" t="s">
        <v>374</v>
      </c>
      <c r="D91" s="1" t="s">
        <v>370</v>
      </c>
      <c r="E91" s="1">
        <v>18739619285</v>
      </c>
      <c r="F91" s="1" t="s">
        <v>318</v>
      </c>
      <c r="G91" s="1"/>
      <c r="H91" s="1"/>
      <c r="I91" s="1"/>
      <c r="J91" s="1"/>
      <c r="K91" s="1"/>
      <c r="L91" s="1"/>
      <c r="M91" s="1"/>
      <c r="N91" s="1"/>
      <c r="O91" s="1"/>
      <c r="P91" s="1"/>
      <c r="Q91" s="1"/>
      <c r="R91" s="1"/>
      <c r="S91" s="1" t="s">
        <v>375</v>
      </c>
      <c r="T91" s="1">
        <v>7</v>
      </c>
      <c r="U91" s="1">
        <f t="shared" si="5"/>
        <v>7</v>
      </c>
      <c r="V91" s="1">
        <f t="shared" si="9"/>
        <v>6.3</v>
      </c>
      <c r="W91" s="1"/>
      <c r="X91" s="1"/>
      <c r="Y91" s="1"/>
      <c r="Z91" s="1">
        <v>0</v>
      </c>
      <c r="AA91" s="1">
        <f t="shared" si="10"/>
        <v>0</v>
      </c>
      <c r="AB91" s="1">
        <f t="shared" si="11"/>
        <v>6.3</v>
      </c>
      <c r="AC91" s="1"/>
    </row>
    <row r="92" spans="1:29" ht="72" x14ac:dyDescent="0.25">
      <c r="A92" s="1">
        <v>90</v>
      </c>
      <c r="B92" s="24">
        <v>2019211185</v>
      </c>
      <c r="C92" s="24" t="s">
        <v>376</v>
      </c>
      <c r="D92" s="1" t="s">
        <v>370</v>
      </c>
      <c r="E92" s="1">
        <v>19982058520</v>
      </c>
      <c r="F92" s="1" t="s">
        <v>377</v>
      </c>
      <c r="G92" s="1"/>
      <c r="H92" s="1">
        <v>0</v>
      </c>
      <c r="I92" s="1"/>
      <c r="J92" s="1">
        <v>0</v>
      </c>
      <c r="K92" s="1"/>
      <c r="L92" s="1">
        <v>0</v>
      </c>
      <c r="M92" s="1"/>
      <c r="N92" s="24">
        <v>0</v>
      </c>
      <c r="O92" s="24" t="s">
        <v>378</v>
      </c>
      <c r="P92" s="24">
        <v>20</v>
      </c>
      <c r="Q92" s="24"/>
      <c r="R92" s="24">
        <v>0</v>
      </c>
      <c r="S92" s="24" t="s">
        <v>379</v>
      </c>
      <c r="T92" s="24">
        <v>7</v>
      </c>
      <c r="U92" s="1">
        <f t="shared" si="5"/>
        <v>27</v>
      </c>
      <c r="V92" s="1">
        <f t="shared" si="9"/>
        <v>24.3</v>
      </c>
      <c r="W92" s="24" t="s">
        <v>380</v>
      </c>
      <c r="X92" s="24"/>
      <c r="Y92" s="24"/>
      <c r="Z92" s="24">
        <v>2</v>
      </c>
      <c r="AA92" s="1">
        <f t="shared" si="10"/>
        <v>0.2</v>
      </c>
      <c r="AB92" s="1">
        <f t="shared" si="11"/>
        <v>24.5</v>
      </c>
      <c r="AC92" s="24"/>
    </row>
    <row r="93" spans="1:29" ht="28.8" x14ac:dyDescent="0.25">
      <c r="A93" s="1">
        <v>91</v>
      </c>
      <c r="B93" s="1">
        <v>2019211184</v>
      </c>
      <c r="C93" s="1" t="s">
        <v>381</v>
      </c>
      <c r="D93" s="1" t="s">
        <v>370</v>
      </c>
      <c r="E93" s="1">
        <v>18837146892</v>
      </c>
      <c r="F93" s="1" t="s">
        <v>318</v>
      </c>
      <c r="G93" s="1"/>
      <c r="H93" s="1"/>
      <c r="I93" s="1"/>
      <c r="J93" s="1"/>
      <c r="K93" s="1"/>
      <c r="L93" s="1"/>
      <c r="M93" s="1"/>
      <c r="N93" s="1"/>
      <c r="O93" s="1"/>
      <c r="P93" s="1"/>
      <c r="Q93" s="1"/>
      <c r="R93" s="1"/>
      <c r="S93" s="1" t="s">
        <v>382</v>
      </c>
      <c r="T93" s="1">
        <v>7</v>
      </c>
      <c r="U93" s="1">
        <f t="shared" si="5"/>
        <v>7</v>
      </c>
      <c r="V93" s="1">
        <f t="shared" si="9"/>
        <v>6.3</v>
      </c>
      <c r="W93" s="1"/>
      <c r="X93" s="1" t="s">
        <v>383</v>
      </c>
      <c r="Y93" s="1" t="s">
        <v>384</v>
      </c>
      <c r="Z93" s="1">
        <v>6</v>
      </c>
      <c r="AA93" s="1">
        <f t="shared" si="10"/>
        <v>0.60000000000000009</v>
      </c>
      <c r="AB93" s="1">
        <f t="shared" si="11"/>
        <v>6.9</v>
      </c>
      <c r="AC93" s="1"/>
    </row>
    <row r="94" spans="1:29" ht="28.8" x14ac:dyDescent="0.25">
      <c r="A94" s="1">
        <v>92</v>
      </c>
      <c r="B94" s="20">
        <v>2019211177</v>
      </c>
      <c r="C94" s="1" t="s">
        <v>385</v>
      </c>
      <c r="D94" s="1" t="s">
        <v>370</v>
      </c>
      <c r="E94" s="20">
        <v>18140308332</v>
      </c>
      <c r="F94" s="1" t="s">
        <v>318</v>
      </c>
      <c r="G94" s="1" t="s">
        <v>29</v>
      </c>
      <c r="H94" s="1">
        <v>0</v>
      </c>
      <c r="I94" s="1" t="s">
        <v>29</v>
      </c>
      <c r="J94" s="1">
        <v>0</v>
      </c>
      <c r="K94" s="1" t="s">
        <v>29</v>
      </c>
      <c r="L94" s="1">
        <v>0</v>
      </c>
      <c r="M94" s="1" t="s">
        <v>29</v>
      </c>
      <c r="N94" s="1">
        <v>0</v>
      </c>
      <c r="O94" s="1" t="s">
        <v>29</v>
      </c>
      <c r="P94" s="1">
        <v>0</v>
      </c>
      <c r="Q94" s="1" t="s">
        <v>29</v>
      </c>
      <c r="R94" s="1">
        <v>0</v>
      </c>
      <c r="S94" s="1" t="s">
        <v>386</v>
      </c>
      <c r="T94" s="1">
        <v>7</v>
      </c>
      <c r="U94" s="1">
        <f t="shared" si="5"/>
        <v>7</v>
      </c>
      <c r="V94" s="1">
        <f t="shared" si="9"/>
        <v>6.3</v>
      </c>
      <c r="W94" s="1">
        <v>0</v>
      </c>
      <c r="X94" s="1">
        <v>0</v>
      </c>
      <c r="Y94" s="1">
        <v>0</v>
      </c>
      <c r="Z94" s="1">
        <v>0</v>
      </c>
      <c r="AA94" s="1">
        <f t="shared" si="10"/>
        <v>0</v>
      </c>
      <c r="AB94" s="1">
        <f t="shared" si="11"/>
        <v>6.3</v>
      </c>
      <c r="AC94" s="1"/>
    </row>
    <row r="95" spans="1:29" ht="28.8" x14ac:dyDescent="0.25">
      <c r="A95" s="1">
        <v>93</v>
      </c>
      <c r="B95" s="1">
        <v>2019211086</v>
      </c>
      <c r="C95" s="1" t="s">
        <v>387</v>
      </c>
      <c r="D95" s="1" t="s">
        <v>281</v>
      </c>
      <c r="E95" s="1">
        <v>13368350194</v>
      </c>
      <c r="F95" s="1" t="s">
        <v>388</v>
      </c>
      <c r="G95" s="1"/>
      <c r="H95" s="1"/>
      <c r="I95" s="1"/>
      <c r="J95" s="1"/>
      <c r="K95" s="1"/>
      <c r="L95" s="1"/>
      <c r="M95" s="1"/>
      <c r="N95" s="1"/>
      <c r="O95" s="1"/>
      <c r="P95" s="1"/>
      <c r="Q95" s="1"/>
      <c r="R95" s="1"/>
      <c r="S95" s="1"/>
      <c r="T95" s="1"/>
      <c r="U95" s="1"/>
      <c r="V95" s="1">
        <f t="shared" si="9"/>
        <v>0</v>
      </c>
      <c r="W95" s="1" t="s">
        <v>389</v>
      </c>
      <c r="X95" s="1"/>
      <c r="Y95" s="1"/>
      <c r="Z95" s="1">
        <v>1</v>
      </c>
      <c r="AA95" s="1">
        <v>0.1</v>
      </c>
      <c r="AB95" s="1">
        <f t="shared" si="11"/>
        <v>0.1</v>
      </c>
      <c r="AC95" s="1"/>
    </row>
    <row r="96" spans="1:29" ht="43.2" x14ac:dyDescent="0.25">
      <c r="A96" s="1">
        <v>94</v>
      </c>
      <c r="B96" s="1">
        <v>2019211076</v>
      </c>
      <c r="C96" s="1" t="s">
        <v>390</v>
      </c>
      <c r="D96" s="1" t="s">
        <v>281</v>
      </c>
      <c r="E96" s="1">
        <v>15281102582</v>
      </c>
      <c r="F96" s="1" t="s">
        <v>100</v>
      </c>
      <c r="G96" s="1"/>
      <c r="H96" s="1"/>
      <c r="I96" s="1"/>
      <c r="J96" s="1"/>
      <c r="K96" s="1"/>
      <c r="L96" s="1"/>
      <c r="M96" s="1"/>
      <c r="N96" s="1"/>
      <c r="O96" s="1" t="s">
        <v>391</v>
      </c>
      <c r="P96" s="1">
        <v>10</v>
      </c>
      <c r="Q96" s="1"/>
      <c r="R96" s="1"/>
      <c r="S96" s="1" t="s">
        <v>392</v>
      </c>
      <c r="T96" s="1">
        <v>7</v>
      </c>
      <c r="U96" s="1">
        <v>17</v>
      </c>
      <c r="V96" s="1">
        <f t="shared" si="9"/>
        <v>15.3</v>
      </c>
      <c r="W96" s="1"/>
      <c r="X96" s="1"/>
      <c r="Y96" s="1"/>
      <c r="Z96" s="1"/>
      <c r="AA96" s="1"/>
      <c r="AB96" s="1">
        <f t="shared" si="11"/>
        <v>15.3</v>
      </c>
      <c r="AC96" s="1"/>
    </row>
    <row r="97" spans="1:29" ht="28.8" x14ac:dyDescent="0.25">
      <c r="A97" s="1">
        <v>95</v>
      </c>
      <c r="B97" s="1">
        <v>2019211074</v>
      </c>
      <c r="C97" s="1" t="s">
        <v>393</v>
      </c>
      <c r="D97" s="1" t="s">
        <v>281</v>
      </c>
      <c r="E97" s="1">
        <v>13932560153</v>
      </c>
      <c r="F97" s="1" t="s">
        <v>202</v>
      </c>
      <c r="G97" s="1"/>
      <c r="H97" s="1"/>
      <c r="I97" s="1"/>
      <c r="J97" s="1"/>
      <c r="K97" s="1"/>
      <c r="L97" s="1"/>
      <c r="M97" s="1"/>
      <c r="N97" s="1"/>
      <c r="O97" s="1"/>
      <c r="P97" s="1"/>
      <c r="Q97" s="1"/>
      <c r="R97" s="1"/>
      <c r="S97" s="1"/>
      <c r="T97" s="1"/>
      <c r="U97" s="1">
        <v>0</v>
      </c>
      <c r="V97" s="1">
        <f t="shared" si="9"/>
        <v>0</v>
      </c>
      <c r="W97" s="1"/>
      <c r="X97" s="1"/>
      <c r="Y97" s="1"/>
      <c r="Z97" s="1">
        <v>0</v>
      </c>
      <c r="AA97" s="1">
        <v>0</v>
      </c>
      <c r="AB97" s="1">
        <f t="shared" si="11"/>
        <v>0</v>
      </c>
      <c r="AC97" s="1"/>
    </row>
    <row r="98" spans="1:29" ht="201.6" x14ac:dyDescent="0.25">
      <c r="A98" s="1">
        <v>96</v>
      </c>
      <c r="B98" s="1">
        <v>2019211103</v>
      </c>
      <c r="C98" s="1" t="s">
        <v>394</v>
      </c>
      <c r="D98" s="1" t="s">
        <v>281</v>
      </c>
      <c r="E98" s="1">
        <v>18707141468</v>
      </c>
      <c r="F98" s="1" t="s">
        <v>395</v>
      </c>
      <c r="G98" s="1" t="s">
        <v>396</v>
      </c>
      <c r="H98" s="1">
        <v>94.25</v>
      </c>
      <c r="I98" s="1"/>
      <c r="J98" s="1"/>
      <c r="K98" s="1"/>
      <c r="L98" s="1"/>
      <c r="M98" s="1"/>
      <c r="N98" s="1"/>
      <c r="O98" s="1" t="s">
        <v>397</v>
      </c>
      <c r="P98" s="1">
        <v>20</v>
      </c>
      <c r="Q98" s="1" t="s">
        <v>398</v>
      </c>
      <c r="R98" s="1">
        <v>18</v>
      </c>
      <c r="S98" s="1" t="s">
        <v>898</v>
      </c>
      <c r="T98" s="1">
        <v>19</v>
      </c>
      <c r="U98" s="1">
        <v>151.25</v>
      </c>
      <c r="V98" s="1">
        <f t="shared" si="9"/>
        <v>136.125</v>
      </c>
      <c r="W98" s="1"/>
      <c r="X98" s="1" t="s">
        <v>400</v>
      </c>
      <c r="Y98" s="1"/>
      <c r="Z98" s="1">
        <v>10</v>
      </c>
      <c r="AA98" s="1">
        <v>1</v>
      </c>
      <c r="AB98" s="1">
        <f t="shared" si="11"/>
        <v>137.125</v>
      </c>
      <c r="AC98" s="1"/>
    </row>
    <row r="99" spans="1:29" ht="28.8" x14ac:dyDescent="0.25">
      <c r="A99" s="1">
        <v>97</v>
      </c>
      <c r="B99" s="1">
        <v>2019211062</v>
      </c>
      <c r="C99" s="1" t="s">
        <v>401</v>
      </c>
      <c r="D99" s="1" t="s">
        <v>281</v>
      </c>
      <c r="E99" s="1">
        <v>18408231685</v>
      </c>
      <c r="F99" s="1" t="s">
        <v>371</v>
      </c>
      <c r="G99" s="1" t="s">
        <v>402</v>
      </c>
      <c r="H99" s="1" t="s">
        <v>403</v>
      </c>
      <c r="I99" s="1"/>
      <c r="J99" s="1"/>
      <c r="K99" s="1"/>
      <c r="L99" s="1"/>
      <c r="M99" s="1"/>
      <c r="N99" s="1"/>
      <c r="O99" s="1"/>
      <c r="P99" s="1"/>
      <c r="Q99" s="1"/>
      <c r="R99" s="1"/>
      <c r="S99" s="1" t="s">
        <v>404</v>
      </c>
      <c r="T99" s="1">
        <v>7</v>
      </c>
      <c r="U99" s="1">
        <v>77</v>
      </c>
      <c r="V99" s="1">
        <f t="shared" si="9"/>
        <v>69.3</v>
      </c>
      <c r="W99" s="1" t="s">
        <v>405</v>
      </c>
      <c r="X99" s="1"/>
      <c r="Y99" s="1"/>
      <c r="Z99" s="1">
        <v>1</v>
      </c>
      <c r="AA99" s="1">
        <v>0.1</v>
      </c>
      <c r="AB99" s="1">
        <f t="shared" si="11"/>
        <v>69.399999999999991</v>
      </c>
      <c r="AC99" s="1"/>
    </row>
    <row r="100" spans="1:29" ht="28.8" x14ac:dyDescent="0.25">
      <c r="A100" s="1">
        <v>98</v>
      </c>
      <c r="B100" s="1">
        <v>2019211064</v>
      </c>
      <c r="C100" s="1" t="s">
        <v>406</v>
      </c>
      <c r="D100" s="1" t="s">
        <v>281</v>
      </c>
      <c r="E100" s="1">
        <v>15102857125</v>
      </c>
      <c r="F100" s="1" t="s">
        <v>75</v>
      </c>
      <c r="G100" s="1" t="s">
        <v>407</v>
      </c>
      <c r="H100" s="1">
        <v>21</v>
      </c>
      <c r="I100" s="1"/>
      <c r="J100" s="11"/>
      <c r="K100" s="1"/>
      <c r="L100" s="1"/>
      <c r="M100" s="1"/>
      <c r="N100" s="1"/>
      <c r="O100" s="1"/>
      <c r="P100" s="1"/>
      <c r="Q100" s="1"/>
      <c r="R100" s="1"/>
      <c r="S100" s="1" t="s">
        <v>899</v>
      </c>
      <c r="T100" s="1">
        <v>4</v>
      </c>
      <c r="U100" s="1">
        <v>25</v>
      </c>
      <c r="V100" s="1">
        <f t="shared" si="9"/>
        <v>22.5</v>
      </c>
      <c r="W100" s="1"/>
      <c r="X100" s="1"/>
      <c r="Y100" s="1"/>
      <c r="Z100" s="1"/>
      <c r="AA100" s="1"/>
      <c r="AB100" s="1">
        <f t="shared" si="11"/>
        <v>22.5</v>
      </c>
      <c r="AC100" s="1"/>
    </row>
    <row r="101" spans="1:29" ht="72" x14ac:dyDescent="0.25">
      <c r="A101" s="1">
        <v>99</v>
      </c>
      <c r="B101" s="1">
        <v>2019211061</v>
      </c>
      <c r="C101" s="1" t="s">
        <v>409</v>
      </c>
      <c r="D101" s="1" t="s">
        <v>281</v>
      </c>
      <c r="E101" s="1">
        <v>17761210735</v>
      </c>
      <c r="F101" s="1" t="s">
        <v>339</v>
      </c>
      <c r="G101" s="1" t="s">
        <v>900</v>
      </c>
      <c r="H101" s="1">
        <v>45</v>
      </c>
      <c r="I101" s="1"/>
      <c r="J101" s="1"/>
      <c r="K101" s="1"/>
      <c r="L101" s="1"/>
      <c r="M101" s="1"/>
      <c r="N101" s="1"/>
      <c r="O101" s="1"/>
      <c r="P101" s="1"/>
      <c r="Q101" s="1"/>
      <c r="R101" s="1"/>
      <c r="S101" s="1" t="s">
        <v>411</v>
      </c>
      <c r="T101" s="1">
        <v>15</v>
      </c>
      <c r="U101" s="1">
        <v>60</v>
      </c>
      <c r="V101" s="1">
        <f t="shared" si="9"/>
        <v>54</v>
      </c>
      <c r="W101" s="1" t="s">
        <v>310</v>
      </c>
      <c r="X101" s="1"/>
      <c r="Y101" s="1"/>
      <c r="Z101" s="1">
        <v>1</v>
      </c>
      <c r="AA101" s="1">
        <v>0.1</v>
      </c>
      <c r="AB101" s="1">
        <f t="shared" si="11"/>
        <v>54.1</v>
      </c>
      <c r="AC101" s="1"/>
    </row>
    <row r="102" spans="1:29" ht="72" x14ac:dyDescent="0.25">
      <c r="A102" s="1">
        <v>100</v>
      </c>
      <c r="B102" s="1">
        <v>2019211067</v>
      </c>
      <c r="C102" s="1" t="s">
        <v>412</v>
      </c>
      <c r="D102" s="1" t="s">
        <v>281</v>
      </c>
      <c r="E102" s="1">
        <v>13880716724</v>
      </c>
      <c r="F102" s="1" t="s">
        <v>413</v>
      </c>
      <c r="G102" s="1"/>
      <c r="H102" s="1"/>
      <c r="I102" s="1"/>
      <c r="J102" s="1"/>
      <c r="K102" s="1"/>
      <c r="L102" s="1"/>
      <c r="M102" s="1"/>
      <c r="N102" s="1"/>
      <c r="O102" s="1"/>
      <c r="P102" s="1"/>
      <c r="Q102" s="1"/>
      <c r="R102" s="1"/>
      <c r="S102" s="1" t="s">
        <v>414</v>
      </c>
      <c r="T102" s="1"/>
      <c r="U102" s="1">
        <v>5</v>
      </c>
      <c r="V102" s="1">
        <f t="shared" si="9"/>
        <v>4.5</v>
      </c>
      <c r="W102" s="1"/>
      <c r="X102" s="1" t="s">
        <v>415</v>
      </c>
      <c r="Y102" s="1"/>
      <c r="Z102" s="1">
        <v>6</v>
      </c>
      <c r="AA102" s="1">
        <v>0.6</v>
      </c>
      <c r="AB102" s="1">
        <f t="shared" si="11"/>
        <v>5.0999999999999996</v>
      </c>
      <c r="AC102" s="1"/>
    </row>
    <row r="103" spans="1:29" ht="28.8" x14ac:dyDescent="0.25">
      <c r="A103" s="1">
        <v>101</v>
      </c>
      <c r="B103" s="1">
        <v>2019211077</v>
      </c>
      <c r="C103" s="1" t="s">
        <v>416</v>
      </c>
      <c r="D103" s="1" t="s">
        <v>281</v>
      </c>
      <c r="E103" s="1">
        <v>15247191002</v>
      </c>
      <c r="F103" s="1" t="s">
        <v>417</v>
      </c>
      <c r="G103" s="1" t="s">
        <v>29</v>
      </c>
      <c r="H103" s="1">
        <v>0</v>
      </c>
      <c r="I103" s="1" t="s">
        <v>29</v>
      </c>
      <c r="J103" s="1">
        <v>0</v>
      </c>
      <c r="K103" s="1" t="s">
        <v>29</v>
      </c>
      <c r="L103" s="1">
        <v>0</v>
      </c>
      <c r="M103" s="1" t="s">
        <v>29</v>
      </c>
      <c r="N103" s="1">
        <v>0</v>
      </c>
      <c r="O103" s="1" t="s">
        <v>29</v>
      </c>
      <c r="P103" s="1">
        <v>0</v>
      </c>
      <c r="Q103" s="1" t="s">
        <v>418</v>
      </c>
      <c r="R103" s="1">
        <v>18</v>
      </c>
      <c r="S103" s="1" t="s">
        <v>29</v>
      </c>
      <c r="T103" s="1">
        <v>0</v>
      </c>
      <c r="U103" s="1">
        <v>18</v>
      </c>
      <c r="V103" s="1">
        <f t="shared" si="9"/>
        <v>16.2</v>
      </c>
      <c r="W103" s="1" t="s">
        <v>29</v>
      </c>
      <c r="X103" s="1" t="s">
        <v>29</v>
      </c>
      <c r="Y103" s="1" t="s">
        <v>29</v>
      </c>
      <c r="Z103" s="1">
        <v>0</v>
      </c>
      <c r="AA103" s="1">
        <v>0</v>
      </c>
      <c r="AB103" s="1">
        <f t="shared" si="11"/>
        <v>16.2</v>
      </c>
      <c r="AC103" s="1"/>
    </row>
    <row r="104" spans="1:29" ht="72" x14ac:dyDescent="0.25">
      <c r="A104" s="1">
        <v>102</v>
      </c>
      <c r="B104" s="1">
        <v>2019211111</v>
      </c>
      <c r="C104" s="1" t="s">
        <v>419</v>
      </c>
      <c r="D104" s="1" t="s">
        <v>281</v>
      </c>
      <c r="E104" s="1">
        <v>18327851964</v>
      </c>
      <c r="F104" s="1" t="s">
        <v>27</v>
      </c>
      <c r="G104" s="1" t="s">
        <v>420</v>
      </c>
      <c r="H104" s="1">
        <v>12</v>
      </c>
      <c r="I104" s="1"/>
      <c r="J104" s="1"/>
      <c r="K104" s="1"/>
      <c r="L104" s="1"/>
      <c r="M104" s="1"/>
      <c r="N104" s="1"/>
      <c r="O104" s="1"/>
      <c r="P104" s="1"/>
      <c r="Q104" s="1"/>
      <c r="R104" s="1"/>
      <c r="S104" s="1" t="s">
        <v>421</v>
      </c>
      <c r="T104" s="1">
        <v>10</v>
      </c>
      <c r="U104" s="1">
        <v>22</v>
      </c>
      <c r="V104" s="1">
        <f t="shared" si="9"/>
        <v>19.8</v>
      </c>
      <c r="W104" s="1" t="s">
        <v>901</v>
      </c>
      <c r="X104" s="1" t="s">
        <v>423</v>
      </c>
      <c r="Y104" s="1" t="s">
        <v>424</v>
      </c>
      <c r="Z104" s="1">
        <v>8</v>
      </c>
      <c r="AA104" s="1">
        <v>0.8</v>
      </c>
      <c r="AB104" s="1">
        <f t="shared" si="11"/>
        <v>20.6</v>
      </c>
      <c r="AC104" s="1"/>
    </row>
    <row r="105" spans="1:29" ht="28.8" x14ac:dyDescent="0.25">
      <c r="A105" s="1">
        <v>103</v>
      </c>
      <c r="B105" s="1">
        <v>2019211078</v>
      </c>
      <c r="C105" s="1" t="s">
        <v>425</v>
      </c>
      <c r="D105" s="1" t="s">
        <v>281</v>
      </c>
      <c r="E105" s="1">
        <v>19980339007</v>
      </c>
      <c r="F105" s="1" t="s">
        <v>426</v>
      </c>
      <c r="G105" s="1"/>
      <c r="H105" s="1"/>
      <c r="I105" s="1"/>
      <c r="J105" s="1"/>
      <c r="K105" s="1"/>
      <c r="L105" s="1"/>
      <c r="M105" s="1"/>
      <c r="N105" s="1"/>
      <c r="O105" s="1"/>
      <c r="P105" s="1"/>
      <c r="Q105" s="1"/>
      <c r="R105" s="1"/>
      <c r="S105" s="23" t="s">
        <v>902</v>
      </c>
      <c r="T105" s="1">
        <v>4</v>
      </c>
      <c r="U105" s="1">
        <v>4</v>
      </c>
      <c r="V105" s="1">
        <f t="shared" si="9"/>
        <v>3.6</v>
      </c>
      <c r="W105" s="1"/>
      <c r="X105" s="1"/>
      <c r="Y105" s="1"/>
      <c r="Z105" s="1"/>
      <c r="AA105" s="1"/>
      <c r="AB105" s="1">
        <f t="shared" si="11"/>
        <v>3.6</v>
      </c>
      <c r="AC105" s="1"/>
    </row>
    <row r="106" spans="1:29" ht="72" x14ac:dyDescent="0.25">
      <c r="A106" s="1">
        <v>104</v>
      </c>
      <c r="B106" s="1">
        <v>2019211042</v>
      </c>
      <c r="C106" s="1" t="s">
        <v>428</v>
      </c>
      <c r="D106" s="1" t="s">
        <v>281</v>
      </c>
      <c r="E106" s="1">
        <v>18081026070</v>
      </c>
      <c r="F106" s="1" t="s">
        <v>429</v>
      </c>
      <c r="G106" s="1" t="s">
        <v>430</v>
      </c>
      <c r="H106" s="1">
        <v>0</v>
      </c>
      <c r="I106" s="1"/>
      <c r="J106" s="1"/>
      <c r="K106" s="1"/>
      <c r="L106" s="1"/>
      <c r="M106" s="1"/>
      <c r="N106" s="1"/>
      <c r="O106" s="1"/>
      <c r="P106" s="1"/>
      <c r="Q106" s="1"/>
      <c r="R106" s="1"/>
      <c r="S106" s="1" t="s">
        <v>431</v>
      </c>
      <c r="T106" s="1">
        <v>10</v>
      </c>
      <c r="U106" s="1">
        <v>10</v>
      </c>
      <c r="V106" s="1">
        <f t="shared" si="9"/>
        <v>9</v>
      </c>
      <c r="W106" s="1" t="s">
        <v>432</v>
      </c>
      <c r="X106" s="1" t="s">
        <v>433</v>
      </c>
      <c r="Y106" s="1" t="s">
        <v>434</v>
      </c>
      <c r="Z106" s="1">
        <v>8</v>
      </c>
      <c r="AA106" s="1">
        <v>0.8</v>
      </c>
      <c r="AB106" s="1">
        <f t="shared" si="11"/>
        <v>9.8000000000000007</v>
      </c>
      <c r="AC106" s="1"/>
    </row>
    <row r="107" spans="1:29" ht="28.8" x14ac:dyDescent="0.25">
      <c r="A107" s="1">
        <v>105</v>
      </c>
      <c r="B107" s="1">
        <v>2019211063</v>
      </c>
      <c r="C107" s="1" t="s">
        <v>435</v>
      </c>
      <c r="D107" s="1" t="s">
        <v>281</v>
      </c>
      <c r="E107" s="1">
        <v>15528093937</v>
      </c>
      <c r="F107" s="1" t="s">
        <v>129</v>
      </c>
      <c r="G107" s="1" t="s">
        <v>29</v>
      </c>
      <c r="H107" s="1">
        <v>0</v>
      </c>
      <c r="I107" s="1" t="s">
        <v>29</v>
      </c>
      <c r="J107" s="1">
        <v>0</v>
      </c>
      <c r="K107" s="1" t="s">
        <v>29</v>
      </c>
      <c r="L107" s="1">
        <v>0</v>
      </c>
      <c r="M107" s="1" t="s">
        <v>29</v>
      </c>
      <c r="N107" s="1">
        <v>0</v>
      </c>
      <c r="O107" s="1" t="s">
        <v>29</v>
      </c>
      <c r="P107" s="1">
        <v>0</v>
      </c>
      <c r="Q107" s="1" t="s">
        <v>29</v>
      </c>
      <c r="R107" s="1">
        <v>0</v>
      </c>
      <c r="S107" s="1" t="s">
        <v>314</v>
      </c>
      <c r="T107" s="1">
        <v>15</v>
      </c>
      <c r="U107" s="1">
        <v>15</v>
      </c>
      <c r="V107" s="1">
        <f t="shared" si="9"/>
        <v>13.5</v>
      </c>
      <c r="W107" s="1" t="s">
        <v>29</v>
      </c>
      <c r="X107" s="1" t="s">
        <v>29</v>
      </c>
      <c r="Y107" s="1" t="s">
        <v>29</v>
      </c>
      <c r="Z107" s="1">
        <v>0</v>
      </c>
      <c r="AA107" s="1">
        <v>0</v>
      </c>
      <c r="AB107" s="1">
        <f t="shared" si="11"/>
        <v>13.5</v>
      </c>
      <c r="AC107" s="1"/>
    </row>
    <row r="108" spans="1:29" ht="259.2" x14ac:dyDescent="0.25">
      <c r="A108" s="1">
        <v>106</v>
      </c>
      <c r="B108" s="1">
        <v>2019211109</v>
      </c>
      <c r="C108" s="1" t="s">
        <v>436</v>
      </c>
      <c r="D108" s="1" t="s">
        <v>281</v>
      </c>
      <c r="E108" s="1">
        <v>15071467029</v>
      </c>
      <c r="F108" s="1" t="s">
        <v>437</v>
      </c>
      <c r="G108" s="1" t="s">
        <v>438</v>
      </c>
      <c r="H108" s="1">
        <v>98</v>
      </c>
      <c r="I108" s="1" t="s">
        <v>29</v>
      </c>
      <c r="J108" s="1">
        <v>0</v>
      </c>
      <c r="K108" s="1" t="s">
        <v>29</v>
      </c>
      <c r="L108" s="1">
        <v>0</v>
      </c>
      <c r="M108" s="1"/>
      <c r="N108" s="1">
        <v>0</v>
      </c>
      <c r="O108" s="11" t="s">
        <v>29</v>
      </c>
      <c r="P108" s="1">
        <v>0</v>
      </c>
      <c r="Q108" s="1" t="s">
        <v>439</v>
      </c>
      <c r="R108" s="1">
        <v>19.125</v>
      </c>
      <c r="S108" s="1" t="s">
        <v>440</v>
      </c>
      <c r="T108" s="1">
        <v>25</v>
      </c>
      <c r="U108" s="1">
        <f>H108+R108+T108</f>
        <v>142.125</v>
      </c>
      <c r="V108" s="1">
        <f t="shared" si="9"/>
        <v>127.91250000000001</v>
      </c>
      <c r="W108" s="1" t="s">
        <v>441</v>
      </c>
      <c r="X108" s="1" t="s">
        <v>442</v>
      </c>
      <c r="Y108" s="1" t="s">
        <v>29</v>
      </c>
      <c r="Z108" s="1">
        <v>5</v>
      </c>
      <c r="AA108" s="1">
        <v>0.5</v>
      </c>
      <c r="AB108" s="1">
        <f t="shared" si="11"/>
        <v>128.41250000000002</v>
      </c>
      <c r="AC108" s="1"/>
    </row>
    <row r="109" spans="1:29" ht="158.4" x14ac:dyDescent="0.25">
      <c r="A109" s="1">
        <v>107</v>
      </c>
      <c r="B109" s="1">
        <v>2019211054</v>
      </c>
      <c r="C109" s="1" t="s">
        <v>443</v>
      </c>
      <c r="D109" s="1" t="s">
        <v>281</v>
      </c>
      <c r="E109" s="1">
        <v>13320671780</v>
      </c>
      <c r="F109" s="1" t="s">
        <v>39</v>
      </c>
      <c r="G109" s="1"/>
      <c r="H109" s="1"/>
      <c r="I109" s="1"/>
      <c r="J109" s="1"/>
      <c r="K109" s="1"/>
      <c r="L109" s="1"/>
      <c r="M109" s="1"/>
      <c r="N109" s="1"/>
      <c r="O109" s="1" t="s">
        <v>444</v>
      </c>
      <c r="P109" s="1">
        <v>6</v>
      </c>
      <c r="Q109" s="1" t="s">
        <v>445</v>
      </c>
      <c r="R109" s="1">
        <v>4.5</v>
      </c>
      <c r="S109" s="1" t="s">
        <v>446</v>
      </c>
      <c r="T109" s="1">
        <v>0</v>
      </c>
      <c r="U109" s="1">
        <v>10.5</v>
      </c>
      <c r="V109" s="1">
        <f t="shared" si="9"/>
        <v>9.4500000000000011</v>
      </c>
      <c r="W109" s="1" t="s">
        <v>212</v>
      </c>
      <c r="X109" s="1" t="s">
        <v>447</v>
      </c>
      <c r="Y109" s="1" t="s">
        <v>448</v>
      </c>
      <c r="Z109" s="1">
        <v>9</v>
      </c>
      <c r="AA109" s="1">
        <v>0.9</v>
      </c>
      <c r="AB109" s="1">
        <f t="shared" si="11"/>
        <v>10.350000000000001</v>
      </c>
      <c r="AC109" s="1"/>
    </row>
    <row r="110" spans="1:29" ht="28.8" x14ac:dyDescent="0.25">
      <c r="A110" s="1">
        <v>108</v>
      </c>
      <c r="B110" s="1">
        <v>2019211071</v>
      </c>
      <c r="C110" s="1" t="s">
        <v>449</v>
      </c>
      <c r="D110" s="1" t="s">
        <v>281</v>
      </c>
      <c r="E110" s="1">
        <v>15828562663</v>
      </c>
      <c r="F110" s="1" t="s">
        <v>27</v>
      </c>
      <c r="G110" s="1"/>
      <c r="H110" s="1"/>
      <c r="I110" s="1"/>
      <c r="J110" s="1"/>
      <c r="K110" s="1"/>
      <c r="L110" s="1"/>
      <c r="M110" s="1"/>
      <c r="N110" s="1"/>
      <c r="O110" s="1"/>
      <c r="P110" s="1"/>
      <c r="Q110" s="1"/>
      <c r="R110" s="1"/>
      <c r="S110" s="1" t="s">
        <v>450</v>
      </c>
      <c r="T110" s="1">
        <v>10</v>
      </c>
      <c r="U110" s="1">
        <v>10</v>
      </c>
      <c r="V110" s="1">
        <f t="shared" si="9"/>
        <v>9</v>
      </c>
      <c r="W110" s="1"/>
      <c r="X110" s="1"/>
      <c r="Y110" s="1"/>
      <c r="Z110" s="1"/>
      <c r="AA110" s="1"/>
      <c r="AB110" s="1">
        <f t="shared" si="11"/>
        <v>9</v>
      </c>
      <c r="AC110" s="1"/>
    </row>
    <row r="111" spans="1:29" ht="43.2" x14ac:dyDescent="0.25">
      <c r="A111" s="1">
        <v>109</v>
      </c>
      <c r="B111" s="1">
        <v>2019211065</v>
      </c>
      <c r="C111" s="1" t="s">
        <v>451</v>
      </c>
      <c r="D111" s="1" t="s">
        <v>281</v>
      </c>
      <c r="E111" s="1">
        <v>13762901589</v>
      </c>
      <c r="F111" s="1" t="s">
        <v>313</v>
      </c>
      <c r="G111" s="1"/>
      <c r="H111" s="1"/>
      <c r="I111" s="1"/>
      <c r="J111" s="1"/>
      <c r="K111" s="1"/>
      <c r="L111" s="1"/>
      <c r="M111" s="1"/>
      <c r="N111" s="1"/>
      <c r="O111" s="1"/>
      <c r="P111" s="1"/>
      <c r="Q111" s="1"/>
      <c r="R111" s="1"/>
      <c r="S111" s="1" t="s">
        <v>452</v>
      </c>
      <c r="T111" s="1">
        <v>19</v>
      </c>
      <c r="U111" s="1">
        <v>19</v>
      </c>
      <c r="V111" s="1">
        <f t="shared" si="9"/>
        <v>17.100000000000001</v>
      </c>
      <c r="W111" s="1" t="s">
        <v>233</v>
      </c>
      <c r="X111" s="1" t="s">
        <v>453</v>
      </c>
      <c r="Y111" s="1"/>
      <c r="Z111" s="1">
        <v>4</v>
      </c>
      <c r="AA111" s="1">
        <v>0.4</v>
      </c>
      <c r="AB111" s="1">
        <f t="shared" si="11"/>
        <v>17.5</v>
      </c>
      <c r="AC111" s="1"/>
    </row>
    <row r="112" spans="1:29" ht="28.8" x14ac:dyDescent="0.25">
      <c r="A112" s="1">
        <v>110</v>
      </c>
      <c r="B112" s="1">
        <v>2019211059</v>
      </c>
      <c r="C112" s="1" t="s">
        <v>454</v>
      </c>
      <c r="D112" s="1" t="s">
        <v>281</v>
      </c>
      <c r="E112" s="1">
        <v>15882273650</v>
      </c>
      <c r="F112" s="1" t="s">
        <v>114</v>
      </c>
      <c r="G112" s="1"/>
      <c r="H112" s="1"/>
      <c r="I112" s="1"/>
      <c r="J112" s="1"/>
      <c r="K112" s="1"/>
      <c r="L112" s="1"/>
      <c r="M112" s="1"/>
      <c r="N112" s="1"/>
      <c r="O112" s="1"/>
      <c r="P112" s="1"/>
      <c r="Q112" s="1"/>
      <c r="R112" s="1"/>
      <c r="S112" s="1"/>
      <c r="T112" s="1"/>
      <c r="U112" s="1"/>
      <c r="V112" s="1">
        <f t="shared" si="9"/>
        <v>0</v>
      </c>
      <c r="W112" s="1" t="s">
        <v>176</v>
      </c>
      <c r="X112" s="1"/>
      <c r="Y112" s="1"/>
      <c r="Z112" s="1">
        <v>1</v>
      </c>
      <c r="AA112" s="1">
        <v>0.1</v>
      </c>
      <c r="AB112" s="1">
        <f t="shared" si="11"/>
        <v>0.1</v>
      </c>
      <c r="AC112" s="1"/>
    </row>
    <row r="113" spans="1:29" ht="100.8" x14ac:dyDescent="0.25">
      <c r="A113" s="1">
        <v>111</v>
      </c>
      <c r="B113" s="1">
        <v>2019211096</v>
      </c>
      <c r="C113" s="1" t="s">
        <v>455</v>
      </c>
      <c r="D113" s="1" t="s">
        <v>281</v>
      </c>
      <c r="E113" s="1">
        <v>15828251759</v>
      </c>
      <c r="F113" s="1" t="s">
        <v>129</v>
      </c>
      <c r="G113" s="1"/>
      <c r="H113" s="1"/>
      <c r="I113" s="1"/>
      <c r="J113" s="1"/>
      <c r="K113" s="1"/>
      <c r="L113" s="1"/>
      <c r="M113" s="1"/>
      <c r="N113" s="1"/>
      <c r="O113" s="1"/>
      <c r="P113" s="1"/>
      <c r="Q113" s="1" t="s">
        <v>456</v>
      </c>
      <c r="R113" s="1">
        <v>2.25</v>
      </c>
      <c r="S113" s="1"/>
      <c r="T113" s="1"/>
      <c r="U113" s="1">
        <v>4.5</v>
      </c>
      <c r="V113" s="1">
        <f t="shared" si="9"/>
        <v>4.05</v>
      </c>
      <c r="W113" s="1" t="s">
        <v>457</v>
      </c>
      <c r="X113" s="1"/>
      <c r="Y113" s="1" t="s">
        <v>458</v>
      </c>
      <c r="Z113" s="1">
        <v>4.75</v>
      </c>
      <c r="AA113" s="1">
        <v>0.47499999999999998</v>
      </c>
      <c r="AB113" s="1">
        <f t="shared" si="11"/>
        <v>4.5249999999999995</v>
      </c>
      <c r="AC113" s="1"/>
    </row>
    <row r="114" spans="1:29" ht="57.6" x14ac:dyDescent="0.25">
      <c r="A114" s="1">
        <v>112</v>
      </c>
      <c r="B114" s="1">
        <v>2019211070</v>
      </c>
      <c r="C114" s="1" t="s">
        <v>459</v>
      </c>
      <c r="D114" s="1" t="s">
        <v>281</v>
      </c>
      <c r="E114" s="1">
        <v>17323221557</v>
      </c>
      <c r="F114" s="1" t="s">
        <v>318</v>
      </c>
      <c r="G114" s="1" t="s">
        <v>29</v>
      </c>
      <c r="H114" s="1">
        <v>0</v>
      </c>
      <c r="I114" s="1" t="s">
        <v>29</v>
      </c>
      <c r="J114" s="1">
        <v>0</v>
      </c>
      <c r="K114" s="1" t="s">
        <v>29</v>
      </c>
      <c r="L114" s="1">
        <v>0</v>
      </c>
      <c r="M114" s="1" t="s">
        <v>29</v>
      </c>
      <c r="N114" s="1">
        <v>0</v>
      </c>
      <c r="O114" s="1" t="s">
        <v>29</v>
      </c>
      <c r="P114" s="1">
        <v>0</v>
      </c>
      <c r="Q114" s="1" t="s">
        <v>460</v>
      </c>
      <c r="R114" s="1">
        <v>2.25</v>
      </c>
      <c r="S114" s="1" t="s">
        <v>903</v>
      </c>
      <c r="T114" s="1">
        <v>15</v>
      </c>
      <c r="U114" s="1">
        <v>19.5</v>
      </c>
      <c r="V114" s="1">
        <f t="shared" si="9"/>
        <v>17.55</v>
      </c>
      <c r="W114" s="1" t="s">
        <v>29</v>
      </c>
      <c r="X114" s="1" t="s">
        <v>462</v>
      </c>
      <c r="Y114" s="1" t="s">
        <v>29</v>
      </c>
      <c r="Z114" s="1">
        <v>3</v>
      </c>
      <c r="AA114" s="1">
        <v>0.3</v>
      </c>
      <c r="AB114" s="1">
        <f t="shared" si="11"/>
        <v>17.850000000000001</v>
      </c>
      <c r="AC114" s="1"/>
    </row>
    <row r="115" spans="1:29" ht="86.4" x14ac:dyDescent="0.25">
      <c r="A115" s="1">
        <v>113</v>
      </c>
      <c r="B115" s="1">
        <v>2019211066</v>
      </c>
      <c r="C115" s="1" t="s">
        <v>463</v>
      </c>
      <c r="D115" s="1" t="s">
        <v>281</v>
      </c>
      <c r="E115" s="1">
        <v>15884508543</v>
      </c>
      <c r="F115" s="1" t="s">
        <v>75</v>
      </c>
      <c r="G115" s="1" t="s">
        <v>29</v>
      </c>
      <c r="H115" s="22">
        <v>0</v>
      </c>
      <c r="I115" s="1" t="s">
        <v>29</v>
      </c>
      <c r="J115" s="22">
        <v>0</v>
      </c>
      <c r="K115" s="1" t="s">
        <v>29</v>
      </c>
      <c r="L115" s="22">
        <v>0</v>
      </c>
      <c r="M115" s="1" t="s">
        <v>29</v>
      </c>
      <c r="N115" s="22">
        <v>0</v>
      </c>
      <c r="O115" s="1" t="s">
        <v>29</v>
      </c>
      <c r="P115" s="22">
        <v>0</v>
      </c>
      <c r="Q115" s="1" t="s">
        <v>29</v>
      </c>
      <c r="R115" s="22">
        <v>0</v>
      </c>
      <c r="S115" s="1" t="s">
        <v>29</v>
      </c>
      <c r="T115" s="22">
        <v>0</v>
      </c>
      <c r="U115" s="22">
        <v>0</v>
      </c>
      <c r="V115" s="1">
        <f t="shared" si="9"/>
        <v>0</v>
      </c>
      <c r="W115" s="1" t="s">
        <v>464</v>
      </c>
      <c r="X115" s="1" t="s">
        <v>465</v>
      </c>
      <c r="Y115" s="1"/>
      <c r="Z115" s="22">
        <v>8.75</v>
      </c>
      <c r="AA115" s="22">
        <f>Z115*0.1</f>
        <v>0.875</v>
      </c>
      <c r="AB115" s="1">
        <f t="shared" si="11"/>
        <v>0.875</v>
      </c>
      <c r="AC115" s="1"/>
    </row>
    <row r="116" spans="1:29" ht="72" x14ac:dyDescent="0.25">
      <c r="A116" s="1">
        <v>114</v>
      </c>
      <c r="B116" s="1">
        <v>2019211098</v>
      </c>
      <c r="C116" s="1" t="s">
        <v>466</v>
      </c>
      <c r="D116" s="1" t="s">
        <v>281</v>
      </c>
      <c r="E116" s="1">
        <v>19982042904</v>
      </c>
      <c r="F116" s="1" t="s">
        <v>27</v>
      </c>
      <c r="G116" s="1" t="s">
        <v>467</v>
      </c>
      <c r="H116" s="1">
        <v>7.5</v>
      </c>
      <c r="I116" s="1"/>
      <c r="J116" s="1"/>
      <c r="K116" s="1"/>
      <c r="L116" s="1"/>
      <c r="M116" s="1"/>
      <c r="N116" s="1"/>
      <c r="O116" s="1"/>
      <c r="P116" s="1"/>
      <c r="Q116" s="1"/>
      <c r="R116" s="1"/>
      <c r="S116" s="1" t="s">
        <v>468</v>
      </c>
      <c r="T116" s="1">
        <v>10</v>
      </c>
      <c r="U116" s="1">
        <v>17.5</v>
      </c>
      <c r="V116" s="1">
        <f t="shared" si="9"/>
        <v>15.75</v>
      </c>
      <c r="W116" s="1"/>
      <c r="X116" s="1"/>
      <c r="Y116" s="1"/>
      <c r="Z116" s="1"/>
      <c r="AA116" s="1"/>
      <c r="AB116" s="1">
        <f t="shared" si="11"/>
        <v>15.75</v>
      </c>
      <c r="AC116" s="1"/>
    </row>
    <row r="117" spans="1:29" ht="28.8" x14ac:dyDescent="0.25">
      <c r="A117" s="1">
        <v>115</v>
      </c>
      <c r="B117" s="1">
        <v>2019211068</v>
      </c>
      <c r="C117" s="1" t="s">
        <v>469</v>
      </c>
      <c r="D117" s="1" t="s">
        <v>281</v>
      </c>
      <c r="E117" s="1">
        <v>15528107995</v>
      </c>
      <c r="F117" s="1"/>
      <c r="G117" s="1"/>
      <c r="H117" s="1"/>
      <c r="I117" s="1"/>
      <c r="J117" s="1"/>
      <c r="K117" s="1"/>
      <c r="L117" s="1"/>
      <c r="M117" s="1"/>
      <c r="N117" s="1"/>
      <c r="O117" s="1"/>
      <c r="P117" s="1"/>
      <c r="Q117" s="1"/>
      <c r="R117" s="1"/>
      <c r="S117" s="1" t="s">
        <v>470</v>
      </c>
      <c r="T117" s="1">
        <v>10</v>
      </c>
      <c r="U117" s="1">
        <v>10</v>
      </c>
      <c r="V117" s="1">
        <f t="shared" si="9"/>
        <v>9</v>
      </c>
      <c r="W117" s="1"/>
      <c r="X117" s="1" t="s">
        <v>471</v>
      </c>
      <c r="Y117" s="1"/>
      <c r="Z117" s="1">
        <v>3</v>
      </c>
      <c r="AA117" s="1">
        <v>0.3</v>
      </c>
      <c r="AB117" s="1">
        <f t="shared" si="11"/>
        <v>9.3000000000000007</v>
      </c>
      <c r="AC117" s="11"/>
    </row>
    <row r="118" spans="1:29" ht="43.2" x14ac:dyDescent="0.25">
      <c r="A118" s="1">
        <v>116</v>
      </c>
      <c r="B118" s="1">
        <v>2019211205</v>
      </c>
      <c r="C118" s="1" t="s">
        <v>472</v>
      </c>
      <c r="D118" s="1" t="s">
        <v>876</v>
      </c>
      <c r="E118" s="1">
        <v>18876551009</v>
      </c>
      <c r="F118" s="1" t="s">
        <v>268</v>
      </c>
      <c r="G118" s="1"/>
      <c r="H118" s="1"/>
      <c r="I118" s="1"/>
      <c r="J118" s="1"/>
      <c r="K118" s="1"/>
      <c r="L118" s="1"/>
      <c r="M118" s="1"/>
      <c r="N118" s="1"/>
      <c r="O118" s="1"/>
      <c r="P118" s="1"/>
      <c r="Q118" s="1"/>
      <c r="R118" s="1"/>
      <c r="S118" s="1" t="s">
        <v>404</v>
      </c>
      <c r="T118" s="1" t="s">
        <v>187</v>
      </c>
      <c r="U118" s="1">
        <v>7</v>
      </c>
      <c r="V118" s="1">
        <v>6.3</v>
      </c>
      <c r="W118" s="1" t="s">
        <v>473</v>
      </c>
      <c r="X118" s="1" t="s">
        <v>474</v>
      </c>
      <c r="Y118" s="1"/>
      <c r="Z118" s="1">
        <v>4</v>
      </c>
      <c r="AA118" s="1">
        <v>0.4</v>
      </c>
      <c r="AB118" s="1">
        <v>6.7</v>
      </c>
      <c r="AC118" s="1"/>
    </row>
    <row r="119" spans="1:29" ht="28.8" x14ac:dyDescent="0.25">
      <c r="A119" s="1">
        <v>117</v>
      </c>
      <c r="B119" s="1">
        <v>2019211204</v>
      </c>
      <c r="C119" s="1" t="s">
        <v>475</v>
      </c>
      <c r="D119" s="1" t="s">
        <v>876</v>
      </c>
      <c r="E119" s="1">
        <v>17729905153</v>
      </c>
      <c r="F119" s="1" t="s">
        <v>268</v>
      </c>
      <c r="G119" s="1"/>
      <c r="H119" s="1"/>
      <c r="I119" s="1"/>
      <c r="J119" s="1"/>
      <c r="K119" s="1"/>
      <c r="L119" s="1"/>
      <c r="M119" s="1"/>
      <c r="N119" s="1"/>
      <c r="O119" s="1"/>
      <c r="P119" s="1"/>
      <c r="Q119" s="1"/>
      <c r="R119" s="1"/>
      <c r="S119" s="23" t="s">
        <v>476</v>
      </c>
      <c r="T119" s="1">
        <v>15</v>
      </c>
      <c r="U119" s="1">
        <v>15</v>
      </c>
      <c r="V119" s="1">
        <v>13.5</v>
      </c>
      <c r="W119" s="1"/>
      <c r="X119" s="1" t="s">
        <v>477</v>
      </c>
      <c r="Y119" s="1"/>
      <c r="Z119" s="1">
        <v>3</v>
      </c>
      <c r="AA119" s="1">
        <f>Z119*0.1</f>
        <v>0.30000000000000004</v>
      </c>
      <c r="AB119" s="22">
        <f>AA119+V119</f>
        <v>13.8</v>
      </c>
      <c r="AC119" s="1"/>
    </row>
    <row r="120" spans="1:29" ht="43.2" x14ac:dyDescent="0.25">
      <c r="A120" s="1">
        <v>118</v>
      </c>
      <c r="B120" s="20">
        <v>2019211195</v>
      </c>
      <c r="C120" s="20" t="s">
        <v>478</v>
      </c>
      <c r="D120" s="1" t="s">
        <v>876</v>
      </c>
      <c r="E120" s="20">
        <v>15528327536</v>
      </c>
      <c r="F120" s="20" t="s">
        <v>180</v>
      </c>
      <c r="G120" s="20" t="s">
        <v>29</v>
      </c>
      <c r="H120" s="20">
        <v>0</v>
      </c>
      <c r="I120" s="20" t="s">
        <v>29</v>
      </c>
      <c r="J120" s="20">
        <v>0</v>
      </c>
      <c r="K120" s="20" t="s">
        <v>29</v>
      </c>
      <c r="L120" s="20">
        <v>0</v>
      </c>
      <c r="M120" s="20" t="s">
        <v>29</v>
      </c>
      <c r="N120" s="20">
        <v>0</v>
      </c>
      <c r="O120" s="20" t="s">
        <v>29</v>
      </c>
      <c r="P120" s="20">
        <v>0</v>
      </c>
      <c r="Q120" s="20" t="s">
        <v>29</v>
      </c>
      <c r="R120" s="20">
        <v>0</v>
      </c>
      <c r="S120" s="20" t="s">
        <v>479</v>
      </c>
      <c r="T120" s="20">
        <v>10</v>
      </c>
      <c r="U120" s="20">
        <v>10</v>
      </c>
      <c r="V120" s="20">
        <v>9</v>
      </c>
      <c r="W120" s="20" t="s">
        <v>480</v>
      </c>
      <c r="X120" s="20" t="s">
        <v>29</v>
      </c>
      <c r="Y120" s="20" t="s">
        <v>481</v>
      </c>
      <c r="Z120" s="20">
        <v>1.75</v>
      </c>
      <c r="AA120" s="22">
        <v>0.17499999999999999</v>
      </c>
      <c r="AB120" s="20" t="s">
        <v>482</v>
      </c>
      <c r="AC120" s="20"/>
    </row>
    <row r="121" spans="1:29" ht="28.8" x14ac:dyDescent="0.25">
      <c r="A121" s="1">
        <v>119</v>
      </c>
      <c r="B121" s="1">
        <v>2019211200</v>
      </c>
      <c r="C121" s="1" t="s">
        <v>483</v>
      </c>
      <c r="D121" s="1" t="s">
        <v>876</v>
      </c>
      <c r="E121" s="1">
        <v>18728870757</v>
      </c>
      <c r="F121" s="1" t="s">
        <v>484</v>
      </c>
      <c r="G121" s="1" t="s">
        <v>29</v>
      </c>
      <c r="H121" s="1"/>
      <c r="I121" s="1" t="s">
        <v>29</v>
      </c>
      <c r="J121" s="1"/>
      <c r="K121" s="1" t="s">
        <v>29</v>
      </c>
      <c r="L121" s="1"/>
      <c r="M121" s="1" t="s">
        <v>29</v>
      </c>
      <c r="N121" s="1"/>
      <c r="O121" s="1" t="s">
        <v>29</v>
      </c>
      <c r="P121" s="1"/>
      <c r="Q121" s="1" t="s">
        <v>29</v>
      </c>
      <c r="R121" s="1"/>
      <c r="S121" s="1" t="s">
        <v>485</v>
      </c>
      <c r="T121" s="1">
        <v>10</v>
      </c>
      <c r="U121" s="1">
        <v>10</v>
      </c>
      <c r="V121" s="1">
        <v>9</v>
      </c>
      <c r="W121" s="1"/>
      <c r="X121" s="1"/>
      <c r="Y121" s="1" t="s">
        <v>486</v>
      </c>
      <c r="Z121" s="1">
        <v>0.5</v>
      </c>
      <c r="AA121" s="1">
        <v>0.05</v>
      </c>
      <c r="AB121" s="1">
        <v>9.0500000000000007</v>
      </c>
      <c r="AC121" s="1"/>
    </row>
    <row r="122" spans="1:29" ht="28.8" x14ac:dyDescent="0.25">
      <c r="A122" s="1">
        <v>120</v>
      </c>
      <c r="B122" s="1">
        <v>2019211207</v>
      </c>
      <c r="C122" s="1" t="s">
        <v>487</v>
      </c>
      <c r="D122" s="1" t="s">
        <v>876</v>
      </c>
      <c r="E122" s="1">
        <v>17853149533</v>
      </c>
      <c r="F122" s="1" t="s">
        <v>268</v>
      </c>
      <c r="G122" s="1"/>
      <c r="H122" s="1">
        <v>0</v>
      </c>
      <c r="I122" s="1"/>
      <c r="J122" s="1">
        <v>0</v>
      </c>
      <c r="K122" s="1"/>
      <c r="L122" s="1">
        <v>0</v>
      </c>
      <c r="M122" s="1"/>
      <c r="N122" s="1">
        <v>0</v>
      </c>
      <c r="O122" s="1"/>
      <c r="P122" s="1">
        <v>0</v>
      </c>
      <c r="Q122" s="1"/>
      <c r="R122" s="1"/>
      <c r="S122" s="1" t="s">
        <v>488</v>
      </c>
      <c r="T122" s="1">
        <v>15</v>
      </c>
      <c r="U122" s="1">
        <v>15</v>
      </c>
      <c r="V122" s="1">
        <v>13.5</v>
      </c>
      <c r="W122" s="1"/>
      <c r="X122" s="1"/>
      <c r="Y122" s="1"/>
      <c r="Z122" s="1">
        <v>0</v>
      </c>
      <c r="AA122" s="1"/>
      <c r="AB122" s="1">
        <v>13.5</v>
      </c>
      <c r="AC122" s="1"/>
    </row>
    <row r="123" spans="1:29" ht="115.2" x14ac:dyDescent="0.25">
      <c r="A123" s="1">
        <v>121</v>
      </c>
      <c r="B123" s="1">
        <v>2019211202</v>
      </c>
      <c r="C123" s="1" t="s">
        <v>489</v>
      </c>
      <c r="D123" s="1" t="s">
        <v>876</v>
      </c>
      <c r="E123" s="1">
        <v>19982048984</v>
      </c>
      <c r="F123" s="1" t="s">
        <v>490</v>
      </c>
      <c r="G123" s="1" t="s">
        <v>491</v>
      </c>
      <c r="H123" s="1">
        <v>3.25</v>
      </c>
      <c r="I123" s="1"/>
      <c r="J123" s="1"/>
      <c r="K123" s="1"/>
      <c r="L123" s="1"/>
      <c r="M123" s="1"/>
      <c r="N123" s="1"/>
      <c r="O123" s="1"/>
      <c r="P123" s="1"/>
      <c r="Q123" s="1"/>
      <c r="R123" s="1"/>
      <c r="S123" s="1" t="s">
        <v>492</v>
      </c>
      <c r="T123" s="1">
        <v>4</v>
      </c>
      <c r="U123" s="1">
        <v>7.25</v>
      </c>
      <c r="V123" s="1">
        <f>U123*0.9</f>
        <v>6.5250000000000004</v>
      </c>
      <c r="W123" s="1" t="s">
        <v>493</v>
      </c>
      <c r="X123" s="1" t="s">
        <v>494</v>
      </c>
      <c r="Y123" s="1"/>
      <c r="Z123" s="1">
        <v>7</v>
      </c>
      <c r="AA123" s="1">
        <v>0.7</v>
      </c>
      <c r="AB123" s="22">
        <f>V123+AA123</f>
        <v>7.2250000000000005</v>
      </c>
      <c r="AC123" s="1"/>
    </row>
    <row r="124" spans="1:29" ht="43.2" x14ac:dyDescent="0.25">
      <c r="A124" s="1">
        <v>122</v>
      </c>
      <c r="B124" s="1">
        <v>2019211209</v>
      </c>
      <c r="C124" s="1" t="s">
        <v>495</v>
      </c>
      <c r="D124" s="1" t="s">
        <v>876</v>
      </c>
      <c r="E124" s="1">
        <v>15885341860</v>
      </c>
      <c r="F124" s="1" t="s">
        <v>352</v>
      </c>
      <c r="G124" s="1" t="s">
        <v>496</v>
      </c>
      <c r="H124" s="1">
        <v>10.5</v>
      </c>
      <c r="I124" s="1"/>
      <c r="J124" s="1">
        <v>0</v>
      </c>
      <c r="K124" s="1"/>
      <c r="L124" s="1">
        <v>0</v>
      </c>
      <c r="M124" s="1"/>
      <c r="N124" s="1">
        <v>0</v>
      </c>
      <c r="O124" s="1"/>
      <c r="P124" s="1">
        <v>0</v>
      </c>
      <c r="Q124" s="1" t="s">
        <v>497</v>
      </c>
      <c r="R124" s="1">
        <v>18</v>
      </c>
      <c r="S124" s="1" t="s">
        <v>498</v>
      </c>
      <c r="T124" s="1">
        <v>5</v>
      </c>
      <c r="U124" s="1">
        <v>33.5</v>
      </c>
      <c r="V124" s="1">
        <v>30.5</v>
      </c>
      <c r="W124" s="1"/>
      <c r="X124" s="1"/>
      <c r="Y124" s="1"/>
      <c r="Z124" s="1">
        <v>0</v>
      </c>
      <c r="AA124" s="1">
        <v>0</v>
      </c>
      <c r="AB124" s="1">
        <v>30.5</v>
      </c>
      <c r="AC124" s="1"/>
    </row>
    <row r="125" spans="1:29" ht="86.4" x14ac:dyDescent="0.25">
      <c r="A125" s="1">
        <v>123</v>
      </c>
      <c r="B125" s="1">
        <v>2019211073</v>
      </c>
      <c r="C125" s="1" t="s">
        <v>499</v>
      </c>
      <c r="D125" s="19" t="s">
        <v>281</v>
      </c>
      <c r="E125" s="1">
        <v>15520737386</v>
      </c>
      <c r="F125" s="1" t="s">
        <v>500</v>
      </c>
      <c r="G125" s="19" t="s">
        <v>501</v>
      </c>
      <c r="H125" s="1">
        <v>38.5</v>
      </c>
      <c r="I125" s="1"/>
      <c r="J125" s="1"/>
      <c r="K125" s="1"/>
      <c r="L125" s="1"/>
      <c r="M125" s="1"/>
      <c r="N125" s="1"/>
      <c r="O125" s="1" t="s">
        <v>502</v>
      </c>
      <c r="P125" s="1">
        <v>1</v>
      </c>
      <c r="Q125" s="1" t="s">
        <v>503</v>
      </c>
      <c r="R125" s="1">
        <v>18</v>
      </c>
      <c r="S125" s="1" t="s">
        <v>411</v>
      </c>
      <c r="T125" s="1">
        <v>15</v>
      </c>
      <c r="U125" s="1">
        <f t="shared" ref="U125:U140" si="12">T125+R125+H125+J125+L125+N125+P125</f>
        <v>72.5</v>
      </c>
      <c r="V125" s="1">
        <f t="shared" ref="V125:V140" si="13">U125*0.9</f>
        <v>65.25</v>
      </c>
      <c r="W125" s="19"/>
      <c r="X125" s="19"/>
      <c r="Y125" s="19"/>
      <c r="Z125" s="1">
        <v>0</v>
      </c>
      <c r="AA125" s="1">
        <v>0</v>
      </c>
      <c r="AB125" s="22">
        <f t="shared" ref="AB125:AB136" si="14">AA125+V125</f>
        <v>65.25</v>
      </c>
      <c r="AC125" s="1"/>
    </row>
    <row r="126" spans="1:29" ht="216" x14ac:dyDescent="0.25">
      <c r="A126" s="1">
        <v>124</v>
      </c>
      <c r="B126" s="1">
        <v>2019211081</v>
      </c>
      <c r="C126" s="1" t="s">
        <v>504</v>
      </c>
      <c r="D126" s="19" t="s">
        <v>281</v>
      </c>
      <c r="E126" s="1">
        <v>18780097784</v>
      </c>
      <c r="F126" s="1" t="s">
        <v>505</v>
      </c>
      <c r="G126" s="1" t="s">
        <v>506</v>
      </c>
      <c r="H126" s="1">
        <v>10.5</v>
      </c>
      <c r="I126" s="1"/>
      <c r="J126" s="1"/>
      <c r="K126" s="1"/>
      <c r="L126" s="1"/>
      <c r="M126" s="1"/>
      <c r="N126" s="1"/>
      <c r="O126" s="1"/>
      <c r="P126" s="1"/>
      <c r="Q126" s="1"/>
      <c r="R126" s="1"/>
      <c r="S126" s="1" t="s">
        <v>507</v>
      </c>
      <c r="T126" s="1">
        <v>15</v>
      </c>
      <c r="U126" s="1">
        <f t="shared" si="12"/>
        <v>25.5</v>
      </c>
      <c r="V126" s="1">
        <f t="shared" si="13"/>
        <v>22.95</v>
      </c>
      <c r="W126" s="1"/>
      <c r="X126" s="19" t="s">
        <v>508</v>
      </c>
      <c r="Y126" s="1"/>
      <c r="Z126" s="1">
        <v>10</v>
      </c>
      <c r="AA126" s="1">
        <f t="shared" ref="AA126:AA146" si="15">Z126*0.1</f>
        <v>1</v>
      </c>
      <c r="AB126" s="22">
        <f t="shared" si="14"/>
        <v>23.95</v>
      </c>
      <c r="AC126" s="1"/>
    </row>
    <row r="127" spans="1:29" ht="129.6" x14ac:dyDescent="0.25">
      <c r="A127" s="1">
        <v>125</v>
      </c>
      <c r="B127" s="1">
        <v>2019211082</v>
      </c>
      <c r="C127" s="1" t="s">
        <v>509</v>
      </c>
      <c r="D127" s="19" t="s">
        <v>281</v>
      </c>
      <c r="E127" s="1">
        <v>19982057656</v>
      </c>
      <c r="F127" s="1" t="s">
        <v>429</v>
      </c>
      <c r="G127" s="19" t="s">
        <v>510</v>
      </c>
      <c r="H127" s="19">
        <v>0</v>
      </c>
      <c r="I127" s="19"/>
      <c r="J127" s="19"/>
      <c r="K127" s="19"/>
      <c r="L127" s="19"/>
      <c r="M127" s="19"/>
      <c r="N127" s="19"/>
      <c r="O127" s="19"/>
      <c r="P127" s="19"/>
      <c r="Q127" s="19" t="s">
        <v>511</v>
      </c>
      <c r="R127" s="19">
        <v>20.25</v>
      </c>
      <c r="S127" s="19" t="s">
        <v>512</v>
      </c>
      <c r="T127" s="19">
        <v>10</v>
      </c>
      <c r="U127" s="1">
        <f t="shared" si="12"/>
        <v>30.25</v>
      </c>
      <c r="V127" s="1">
        <f t="shared" si="13"/>
        <v>27.225000000000001</v>
      </c>
      <c r="W127" s="19" t="s">
        <v>513</v>
      </c>
      <c r="X127" s="19" t="s">
        <v>514</v>
      </c>
      <c r="Y127" s="19" t="s">
        <v>515</v>
      </c>
      <c r="Z127" s="19">
        <v>4</v>
      </c>
      <c r="AA127" s="1">
        <f t="shared" si="15"/>
        <v>0.4</v>
      </c>
      <c r="AB127" s="22">
        <f t="shared" si="14"/>
        <v>27.625</v>
      </c>
      <c r="AC127" s="1" t="s">
        <v>509</v>
      </c>
    </row>
    <row r="128" spans="1:29" ht="57.6" x14ac:dyDescent="0.25">
      <c r="A128" s="1">
        <v>126</v>
      </c>
      <c r="B128" s="1">
        <v>2019211085</v>
      </c>
      <c r="C128" s="1" t="s">
        <v>516</v>
      </c>
      <c r="D128" s="19" t="s">
        <v>281</v>
      </c>
      <c r="E128" s="1">
        <v>15722926978</v>
      </c>
      <c r="F128" s="1" t="s">
        <v>222</v>
      </c>
      <c r="G128" s="19" t="s">
        <v>517</v>
      </c>
      <c r="H128" s="19">
        <v>3</v>
      </c>
      <c r="I128" s="19"/>
      <c r="J128" s="19"/>
      <c r="K128" s="19"/>
      <c r="L128" s="19"/>
      <c r="M128" s="19"/>
      <c r="N128" s="19"/>
      <c r="O128" s="19" t="s">
        <v>518</v>
      </c>
      <c r="P128" s="19">
        <v>25</v>
      </c>
      <c r="Q128" s="19"/>
      <c r="R128" s="19"/>
      <c r="S128" s="19" t="s">
        <v>519</v>
      </c>
      <c r="T128" s="19">
        <v>10</v>
      </c>
      <c r="U128" s="1">
        <f t="shared" si="12"/>
        <v>38</v>
      </c>
      <c r="V128" s="1">
        <f t="shared" si="13"/>
        <v>34.200000000000003</v>
      </c>
      <c r="W128" s="19"/>
      <c r="X128" s="19"/>
      <c r="Y128" s="19"/>
      <c r="Z128" s="19">
        <v>0</v>
      </c>
      <c r="AA128" s="1">
        <f t="shared" si="15"/>
        <v>0</v>
      </c>
      <c r="AB128" s="22">
        <f t="shared" si="14"/>
        <v>34.200000000000003</v>
      </c>
      <c r="AC128" s="1"/>
    </row>
    <row r="129" spans="1:29" ht="86.4" x14ac:dyDescent="0.25">
      <c r="A129" s="1">
        <v>127</v>
      </c>
      <c r="B129" s="1">
        <v>2019211087</v>
      </c>
      <c r="C129" s="1" t="s">
        <v>520</v>
      </c>
      <c r="D129" s="19" t="s">
        <v>281</v>
      </c>
      <c r="E129" s="1">
        <v>13228502767</v>
      </c>
      <c r="F129" s="1" t="s">
        <v>67</v>
      </c>
      <c r="G129" s="1"/>
      <c r="H129" s="1"/>
      <c r="I129" s="1"/>
      <c r="J129" s="1"/>
      <c r="K129" s="1"/>
      <c r="L129" s="1"/>
      <c r="M129" s="1"/>
      <c r="N129" s="1"/>
      <c r="O129" s="1" t="s">
        <v>521</v>
      </c>
      <c r="P129" s="1">
        <v>1</v>
      </c>
      <c r="Q129" s="1"/>
      <c r="R129" s="1"/>
      <c r="S129" s="1" t="s">
        <v>522</v>
      </c>
      <c r="T129" s="1">
        <v>10</v>
      </c>
      <c r="U129" s="1">
        <f t="shared" si="12"/>
        <v>11</v>
      </c>
      <c r="V129" s="1">
        <f t="shared" si="13"/>
        <v>9.9</v>
      </c>
      <c r="W129" s="1"/>
      <c r="X129" s="1"/>
      <c r="Y129" s="1"/>
      <c r="Z129" s="1"/>
      <c r="AA129" s="1">
        <f t="shared" si="15"/>
        <v>0</v>
      </c>
      <c r="AB129" s="22">
        <f t="shared" si="14"/>
        <v>9.9</v>
      </c>
      <c r="AC129" s="1"/>
    </row>
    <row r="130" spans="1:29" ht="43.2" x14ac:dyDescent="0.25">
      <c r="A130" s="1">
        <v>128</v>
      </c>
      <c r="B130" s="1">
        <v>2019211088</v>
      </c>
      <c r="C130" s="1" t="s">
        <v>523</v>
      </c>
      <c r="D130" s="19" t="s">
        <v>281</v>
      </c>
      <c r="E130" s="1">
        <v>18896701629</v>
      </c>
      <c r="F130" s="1" t="s">
        <v>109</v>
      </c>
      <c r="G130" s="19"/>
      <c r="H130" s="19"/>
      <c r="I130" s="19"/>
      <c r="J130" s="19"/>
      <c r="K130" s="19"/>
      <c r="L130" s="19"/>
      <c r="M130" s="19"/>
      <c r="N130" s="19"/>
      <c r="O130" s="19"/>
      <c r="P130" s="19"/>
      <c r="Q130" s="19"/>
      <c r="R130" s="19"/>
      <c r="S130" s="19" t="s">
        <v>524</v>
      </c>
      <c r="T130" s="19">
        <v>15</v>
      </c>
      <c r="U130" s="1">
        <f t="shared" si="12"/>
        <v>15</v>
      </c>
      <c r="V130" s="1">
        <f t="shared" si="13"/>
        <v>13.5</v>
      </c>
      <c r="W130" s="19" t="s">
        <v>525</v>
      </c>
      <c r="X130" s="19"/>
      <c r="Y130" s="19" t="s">
        <v>526</v>
      </c>
      <c r="Z130" s="19">
        <v>1.5</v>
      </c>
      <c r="AA130" s="1">
        <f t="shared" si="15"/>
        <v>0.15000000000000002</v>
      </c>
      <c r="AB130" s="22">
        <f t="shared" si="14"/>
        <v>13.65</v>
      </c>
      <c r="AC130" s="1"/>
    </row>
    <row r="131" spans="1:29" ht="201.6" x14ac:dyDescent="0.25">
      <c r="A131" s="1">
        <v>129</v>
      </c>
      <c r="B131" s="1">
        <v>2019211089</v>
      </c>
      <c r="C131" s="1" t="s">
        <v>527</v>
      </c>
      <c r="D131" s="19" t="s">
        <v>281</v>
      </c>
      <c r="E131" s="1">
        <v>18380398102</v>
      </c>
      <c r="F131" s="1" t="s">
        <v>49</v>
      </c>
      <c r="G131" s="1" t="s">
        <v>528</v>
      </c>
      <c r="H131" s="1">
        <v>33</v>
      </c>
      <c r="I131" s="1" t="s">
        <v>29</v>
      </c>
      <c r="J131" s="1">
        <v>0</v>
      </c>
      <c r="K131" s="1" t="s">
        <v>29</v>
      </c>
      <c r="L131" s="1">
        <v>0</v>
      </c>
      <c r="M131" s="1" t="s">
        <v>29</v>
      </c>
      <c r="N131" s="1">
        <v>0</v>
      </c>
      <c r="O131" s="1" t="s">
        <v>529</v>
      </c>
      <c r="P131" s="1">
        <v>2</v>
      </c>
      <c r="Q131" s="1" t="s">
        <v>29</v>
      </c>
      <c r="R131" s="1">
        <v>0</v>
      </c>
      <c r="S131" s="1" t="s">
        <v>530</v>
      </c>
      <c r="T131" s="1">
        <v>10</v>
      </c>
      <c r="U131" s="1">
        <f t="shared" si="12"/>
        <v>45</v>
      </c>
      <c r="V131" s="1">
        <f t="shared" si="13"/>
        <v>40.5</v>
      </c>
      <c r="W131" s="1" t="s">
        <v>233</v>
      </c>
      <c r="X131" s="1" t="s">
        <v>531</v>
      </c>
      <c r="Y131" s="1"/>
      <c r="Z131" s="1">
        <v>4</v>
      </c>
      <c r="AA131" s="1">
        <f t="shared" si="15"/>
        <v>0.4</v>
      </c>
      <c r="AB131" s="22">
        <f t="shared" si="14"/>
        <v>40.9</v>
      </c>
      <c r="AC131" s="1"/>
    </row>
    <row r="132" spans="1:29" ht="72" x14ac:dyDescent="0.25">
      <c r="A132" s="1">
        <v>130</v>
      </c>
      <c r="B132" s="1">
        <v>2019211090</v>
      </c>
      <c r="C132" s="1" t="s">
        <v>532</v>
      </c>
      <c r="D132" s="19" t="s">
        <v>281</v>
      </c>
      <c r="E132" s="20">
        <v>15375110508</v>
      </c>
      <c r="F132" s="1" t="s">
        <v>75</v>
      </c>
      <c r="G132" s="19" t="s">
        <v>533</v>
      </c>
      <c r="H132" s="19">
        <v>0</v>
      </c>
      <c r="I132" s="19"/>
      <c r="J132" s="19"/>
      <c r="K132" s="19"/>
      <c r="L132" s="19"/>
      <c r="M132" s="19"/>
      <c r="N132" s="19"/>
      <c r="O132" s="19"/>
      <c r="P132" s="19"/>
      <c r="Q132" s="19"/>
      <c r="R132" s="19"/>
      <c r="S132" s="19" t="s">
        <v>534</v>
      </c>
      <c r="T132" s="19">
        <v>7</v>
      </c>
      <c r="U132" s="1">
        <f t="shared" si="12"/>
        <v>7</v>
      </c>
      <c r="V132" s="1">
        <f t="shared" si="13"/>
        <v>6.3</v>
      </c>
      <c r="W132" s="19" t="s">
        <v>535</v>
      </c>
      <c r="X132" s="19" t="s">
        <v>536</v>
      </c>
      <c r="Y132" s="19" t="s">
        <v>537</v>
      </c>
      <c r="Z132" s="1">
        <v>9</v>
      </c>
      <c r="AA132" s="1">
        <f t="shared" si="15"/>
        <v>0.9</v>
      </c>
      <c r="AB132" s="22">
        <f t="shared" si="14"/>
        <v>7.2</v>
      </c>
      <c r="AC132" s="1" t="s">
        <v>532</v>
      </c>
    </row>
    <row r="133" spans="1:29" ht="43.2" x14ac:dyDescent="0.25">
      <c r="A133" s="1">
        <v>131</v>
      </c>
      <c r="B133" s="1">
        <v>2019211091</v>
      </c>
      <c r="C133" s="1" t="s">
        <v>538</v>
      </c>
      <c r="D133" s="19" t="s">
        <v>281</v>
      </c>
      <c r="E133" s="1">
        <v>18205699855</v>
      </c>
      <c r="F133" s="1" t="s">
        <v>301</v>
      </c>
      <c r="G133" s="25" t="s">
        <v>539</v>
      </c>
      <c r="H133" s="1">
        <v>15</v>
      </c>
      <c r="I133" s="1"/>
      <c r="J133" s="1"/>
      <c r="K133" s="1"/>
      <c r="L133" s="1"/>
      <c r="M133" s="1"/>
      <c r="N133" s="1"/>
      <c r="O133" s="1"/>
      <c r="P133" s="1"/>
      <c r="Q133" s="1"/>
      <c r="R133" s="1"/>
      <c r="S133" s="1"/>
      <c r="T133" s="1"/>
      <c r="U133" s="1">
        <f t="shared" si="12"/>
        <v>15</v>
      </c>
      <c r="V133" s="1">
        <f t="shared" si="13"/>
        <v>13.5</v>
      </c>
      <c r="W133" s="19" t="s">
        <v>540</v>
      </c>
      <c r="X133" s="26"/>
      <c r="Y133" s="19"/>
      <c r="Z133" s="1">
        <v>1</v>
      </c>
      <c r="AA133" s="1">
        <f t="shared" si="15"/>
        <v>0.1</v>
      </c>
      <c r="AB133" s="22">
        <f t="shared" si="14"/>
        <v>13.6</v>
      </c>
      <c r="AC133" s="1" t="s">
        <v>538</v>
      </c>
    </row>
    <row r="134" spans="1:29" ht="43.2" x14ac:dyDescent="0.25">
      <c r="A134" s="1">
        <v>132</v>
      </c>
      <c r="B134" s="1">
        <v>2019211092</v>
      </c>
      <c r="C134" s="1" t="s">
        <v>541</v>
      </c>
      <c r="D134" s="19" t="s">
        <v>281</v>
      </c>
      <c r="E134" s="1">
        <v>13107616887</v>
      </c>
      <c r="F134" s="1" t="s">
        <v>542</v>
      </c>
      <c r="G134" s="19"/>
      <c r="H134" s="1"/>
      <c r="I134" s="1"/>
      <c r="J134" s="1"/>
      <c r="K134" s="1"/>
      <c r="L134" s="1"/>
      <c r="M134" s="1"/>
      <c r="N134" s="1"/>
      <c r="O134" s="1"/>
      <c r="P134" s="1"/>
      <c r="Q134" s="1"/>
      <c r="R134" s="1"/>
      <c r="S134" s="1" t="s">
        <v>372</v>
      </c>
      <c r="T134" s="1">
        <v>7</v>
      </c>
      <c r="U134" s="1">
        <f t="shared" si="12"/>
        <v>7</v>
      </c>
      <c r="V134" s="1">
        <f t="shared" si="13"/>
        <v>6.3</v>
      </c>
      <c r="W134" s="1" t="s">
        <v>380</v>
      </c>
      <c r="X134" s="1"/>
      <c r="Y134" s="1"/>
      <c r="Z134" s="1">
        <v>2</v>
      </c>
      <c r="AA134" s="1">
        <f t="shared" si="15"/>
        <v>0.2</v>
      </c>
      <c r="AB134" s="22">
        <f t="shared" si="14"/>
        <v>6.5</v>
      </c>
      <c r="AC134" s="1"/>
    </row>
    <row r="135" spans="1:29" ht="86.4" x14ac:dyDescent="0.25">
      <c r="A135" s="1">
        <v>133</v>
      </c>
      <c r="B135" s="1">
        <v>2019211093</v>
      </c>
      <c r="C135" s="1" t="s">
        <v>543</v>
      </c>
      <c r="D135" s="19" t="s">
        <v>281</v>
      </c>
      <c r="E135" s="1">
        <v>18503953297</v>
      </c>
      <c r="F135" s="1" t="s">
        <v>301</v>
      </c>
      <c r="G135" s="19" t="s">
        <v>544</v>
      </c>
      <c r="H135" s="1">
        <v>0</v>
      </c>
      <c r="I135" s="19"/>
      <c r="J135" s="19"/>
      <c r="K135" s="19"/>
      <c r="L135" s="19"/>
      <c r="M135" s="19"/>
      <c r="N135" s="19"/>
      <c r="O135" s="19"/>
      <c r="P135" s="19"/>
      <c r="Q135" s="19" t="s">
        <v>545</v>
      </c>
      <c r="R135" s="19">
        <v>2.25</v>
      </c>
      <c r="S135" s="19"/>
      <c r="T135" s="19"/>
      <c r="U135" s="1">
        <f t="shared" si="12"/>
        <v>2.25</v>
      </c>
      <c r="V135" s="1">
        <f t="shared" si="13"/>
        <v>2.0249999999999999</v>
      </c>
      <c r="W135" s="19" t="s">
        <v>546</v>
      </c>
      <c r="X135" s="19"/>
      <c r="Y135" s="19" t="s">
        <v>547</v>
      </c>
      <c r="Z135" s="19">
        <v>3</v>
      </c>
      <c r="AA135" s="1">
        <f t="shared" si="15"/>
        <v>0.30000000000000004</v>
      </c>
      <c r="AB135" s="22">
        <f t="shared" si="14"/>
        <v>2.3250000000000002</v>
      </c>
      <c r="AC135" s="1"/>
    </row>
    <row r="136" spans="1:29" ht="28.8" x14ac:dyDescent="0.25">
      <c r="A136" s="1">
        <v>134</v>
      </c>
      <c r="B136" s="1">
        <v>2019211094</v>
      </c>
      <c r="C136" s="1" t="s">
        <v>548</v>
      </c>
      <c r="D136" s="19" t="s">
        <v>281</v>
      </c>
      <c r="E136" s="1">
        <v>13906983967</v>
      </c>
      <c r="F136" s="1" t="s">
        <v>202</v>
      </c>
      <c r="G136" s="19"/>
      <c r="H136" s="19"/>
      <c r="I136" s="19"/>
      <c r="J136" s="19"/>
      <c r="K136" s="19"/>
      <c r="L136" s="19"/>
      <c r="M136" s="19"/>
      <c r="N136" s="19"/>
      <c r="O136" s="19"/>
      <c r="P136" s="19"/>
      <c r="Q136" s="19"/>
      <c r="R136" s="19"/>
      <c r="S136" s="19" t="s">
        <v>549</v>
      </c>
      <c r="T136" s="1">
        <v>5</v>
      </c>
      <c r="U136" s="1">
        <f t="shared" si="12"/>
        <v>5</v>
      </c>
      <c r="V136" s="1">
        <f t="shared" si="13"/>
        <v>4.5</v>
      </c>
      <c r="W136" s="19"/>
      <c r="X136" s="19"/>
      <c r="Y136" s="19"/>
      <c r="Z136" s="19">
        <v>0</v>
      </c>
      <c r="AA136" s="1">
        <f t="shared" si="15"/>
        <v>0</v>
      </c>
      <c r="AB136" s="22">
        <f t="shared" si="14"/>
        <v>4.5</v>
      </c>
      <c r="AC136" s="1"/>
    </row>
    <row r="137" spans="1:29" ht="28.8" x14ac:dyDescent="0.25">
      <c r="A137" s="1">
        <v>135</v>
      </c>
      <c r="B137" s="1">
        <v>2019211099</v>
      </c>
      <c r="C137" s="1" t="s">
        <v>550</v>
      </c>
      <c r="D137" s="19" t="s">
        <v>281</v>
      </c>
      <c r="E137" s="1">
        <v>13258687967</v>
      </c>
      <c r="F137" s="1" t="s">
        <v>202</v>
      </c>
      <c r="G137" s="19"/>
      <c r="H137" s="19"/>
      <c r="I137" s="19"/>
      <c r="J137" s="19"/>
      <c r="K137" s="19"/>
      <c r="L137" s="19"/>
      <c r="M137" s="19"/>
      <c r="N137" s="19"/>
      <c r="O137" s="19"/>
      <c r="P137" s="19"/>
      <c r="Q137" s="19"/>
      <c r="R137" s="19"/>
      <c r="S137" s="19" t="s">
        <v>551</v>
      </c>
      <c r="T137" s="19">
        <v>4</v>
      </c>
      <c r="U137" s="1">
        <f t="shared" si="12"/>
        <v>4</v>
      </c>
      <c r="V137" s="1">
        <f t="shared" si="13"/>
        <v>3.6</v>
      </c>
      <c r="W137" s="19" t="s">
        <v>117</v>
      </c>
      <c r="X137" s="19"/>
      <c r="Y137" s="19" t="s">
        <v>552</v>
      </c>
      <c r="Z137" s="19">
        <v>4.75</v>
      </c>
      <c r="AA137" s="1">
        <f t="shared" si="15"/>
        <v>0.47500000000000003</v>
      </c>
      <c r="AB137" s="27">
        <f>(U137)*0.9+Z137*0.1</f>
        <v>4.0750000000000002</v>
      </c>
      <c r="AC137" s="1"/>
    </row>
    <row r="138" spans="1:29" ht="28.8" x14ac:dyDescent="0.25">
      <c r="A138" s="1">
        <v>136</v>
      </c>
      <c r="B138" s="1">
        <v>2019211101</v>
      </c>
      <c r="C138" s="1" t="s">
        <v>553</v>
      </c>
      <c r="D138" s="19" t="s">
        <v>281</v>
      </c>
      <c r="E138" s="1">
        <v>15828225803</v>
      </c>
      <c r="F138" s="1" t="s">
        <v>152</v>
      </c>
      <c r="G138" s="1"/>
      <c r="H138" s="1"/>
      <c r="I138" s="1"/>
      <c r="J138" s="1"/>
      <c r="K138" s="1"/>
      <c r="L138" s="1"/>
      <c r="M138" s="1"/>
      <c r="N138" s="1"/>
      <c r="O138" s="1"/>
      <c r="P138" s="1"/>
      <c r="Q138" s="1"/>
      <c r="R138" s="1"/>
      <c r="S138" s="19" t="s">
        <v>554</v>
      </c>
      <c r="T138" s="1">
        <v>5</v>
      </c>
      <c r="U138" s="1">
        <f t="shared" si="12"/>
        <v>5</v>
      </c>
      <c r="V138" s="1">
        <f t="shared" si="13"/>
        <v>4.5</v>
      </c>
      <c r="W138" s="19" t="s">
        <v>555</v>
      </c>
      <c r="X138" s="1"/>
      <c r="Y138" s="1"/>
      <c r="Z138" s="1">
        <v>1</v>
      </c>
      <c r="AA138" s="1">
        <f t="shared" si="15"/>
        <v>0.1</v>
      </c>
      <c r="AB138" s="22">
        <f t="shared" ref="AB138:AB146" si="16">AA138+V138</f>
        <v>4.5999999999999996</v>
      </c>
      <c r="AC138" s="1"/>
    </row>
    <row r="139" spans="1:29" ht="28.8" x14ac:dyDescent="0.25">
      <c r="A139" s="1">
        <v>137</v>
      </c>
      <c r="B139" s="1">
        <v>2019211124</v>
      </c>
      <c r="C139" s="1" t="s">
        <v>556</v>
      </c>
      <c r="D139" s="19" t="s">
        <v>281</v>
      </c>
      <c r="E139" s="1">
        <v>13880944221</v>
      </c>
      <c r="F139" s="1" t="s">
        <v>202</v>
      </c>
      <c r="G139" s="19"/>
      <c r="H139" s="19"/>
      <c r="I139" s="19"/>
      <c r="J139" s="19"/>
      <c r="K139" s="19"/>
      <c r="L139" s="19"/>
      <c r="M139" s="19"/>
      <c r="N139" s="19"/>
      <c r="O139" s="19"/>
      <c r="P139" s="19"/>
      <c r="Q139" s="19"/>
      <c r="R139" s="19"/>
      <c r="S139" s="19" t="s">
        <v>557</v>
      </c>
      <c r="T139" s="23">
        <v>10</v>
      </c>
      <c r="U139" s="1">
        <f t="shared" si="12"/>
        <v>10</v>
      </c>
      <c r="V139" s="1">
        <f t="shared" si="13"/>
        <v>9</v>
      </c>
      <c r="W139" s="19"/>
      <c r="X139" s="19"/>
      <c r="Y139" s="19"/>
      <c r="Z139" s="19"/>
      <c r="AA139" s="1">
        <f t="shared" si="15"/>
        <v>0</v>
      </c>
      <c r="AB139" s="22">
        <f t="shared" si="16"/>
        <v>9</v>
      </c>
      <c r="AC139" s="1"/>
    </row>
    <row r="140" spans="1:29" ht="57.6" x14ac:dyDescent="0.25">
      <c r="A140" s="1">
        <v>138</v>
      </c>
      <c r="B140" s="1">
        <v>2019211130</v>
      </c>
      <c r="C140" s="1" t="s">
        <v>558</v>
      </c>
      <c r="D140" s="19" t="s">
        <v>281</v>
      </c>
      <c r="E140" s="1">
        <v>15882382310</v>
      </c>
      <c r="F140" s="1" t="s">
        <v>559</v>
      </c>
      <c r="G140" s="19"/>
      <c r="H140" s="19"/>
      <c r="I140" s="19"/>
      <c r="J140" s="19"/>
      <c r="K140" s="19"/>
      <c r="L140" s="19"/>
      <c r="M140" s="19"/>
      <c r="N140" s="19"/>
      <c r="O140" s="19"/>
      <c r="P140" s="19"/>
      <c r="Q140" s="19"/>
      <c r="R140" s="19"/>
      <c r="S140" s="19" t="s">
        <v>560</v>
      </c>
      <c r="T140" s="19">
        <v>15</v>
      </c>
      <c r="U140" s="1">
        <f t="shared" si="12"/>
        <v>15</v>
      </c>
      <c r="V140" s="1">
        <f t="shared" si="13"/>
        <v>13.5</v>
      </c>
      <c r="W140" s="19"/>
      <c r="X140" s="19" t="s">
        <v>561</v>
      </c>
      <c r="Y140" s="19" t="s">
        <v>562</v>
      </c>
      <c r="Z140" s="19">
        <v>8.75</v>
      </c>
      <c r="AA140" s="1">
        <f t="shared" si="15"/>
        <v>0.875</v>
      </c>
      <c r="AB140" s="22">
        <f t="shared" si="16"/>
        <v>14.375</v>
      </c>
      <c r="AC140" s="1"/>
    </row>
    <row r="141" spans="1:29" ht="72" x14ac:dyDescent="0.25">
      <c r="A141" s="1">
        <v>139</v>
      </c>
      <c r="B141" s="1">
        <v>2019211132</v>
      </c>
      <c r="C141" s="1" t="s">
        <v>563</v>
      </c>
      <c r="D141" s="19" t="s">
        <v>281</v>
      </c>
      <c r="E141" s="1">
        <v>18111623216</v>
      </c>
      <c r="F141" s="1" t="s">
        <v>129</v>
      </c>
      <c r="G141" s="1"/>
      <c r="H141" s="1"/>
      <c r="I141" s="1"/>
      <c r="J141" s="1"/>
      <c r="K141" s="1"/>
      <c r="L141" s="1"/>
      <c r="M141" s="1"/>
      <c r="N141" s="1"/>
      <c r="O141" s="1"/>
      <c r="P141" s="1"/>
      <c r="Q141" s="1"/>
      <c r="R141" s="1"/>
      <c r="S141" s="11"/>
      <c r="T141" s="1"/>
      <c r="U141" s="1"/>
      <c r="V141" s="1"/>
      <c r="W141" s="19"/>
      <c r="X141" s="19" t="s">
        <v>564</v>
      </c>
      <c r="Y141" s="1"/>
      <c r="Z141" s="1">
        <v>8</v>
      </c>
      <c r="AA141" s="1">
        <f t="shared" si="15"/>
        <v>0.8</v>
      </c>
      <c r="AB141" s="22">
        <f t="shared" si="16"/>
        <v>0.8</v>
      </c>
      <c r="AC141" s="1"/>
    </row>
    <row r="142" spans="1:29" ht="57.6" x14ac:dyDescent="0.25">
      <c r="A142" s="1">
        <v>140</v>
      </c>
      <c r="B142" s="1">
        <v>2019211133</v>
      </c>
      <c r="C142" s="1" t="s">
        <v>565</v>
      </c>
      <c r="D142" s="19" t="s">
        <v>281</v>
      </c>
      <c r="E142" s="1">
        <v>19982054557</v>
      </c>
      <c r="F142" s="1" t="s">
        <v>566</v>
      </c>
      <c r="G142" s="19"/>
      <c r="H142" s="1"/>
      <c r="I142" s="1"/>
      <c r="J142" s="1"/>
      <c r="K142" s="1"/>
      <c r="L142" s="1"/>
      <c r="M142" s="1"/>
      <c r="N142" s="1"/>
      <c r="O142" s="1"/>
      <c r="P142" s="1"/>
      <c r="Q142" s="1"/>
      <c r="R142" s="1"/>
      <c r="S142" s="1"/>
      <c r="T142" s="1"/>
      <c r="U142" s="1">
        <f t="shared" ref="U142:U148" si="17">T142+R142+H142+J142+L142+N142+P142</f>
        <v>0</v>
      </c>
      <c r="V142" s="1"/>
      <c r="W142" s="19"/>
      <c r="X142" s="19" t="s">
        <v>567</v>
      </c>
      <c r="Y142" s="19"/>
      <c r="Z142" s="1">
        <v>10</v>
      </c>
      <c r="AA142" s="1">
        <f t="shared" si="15"/>
        <v>1</v>
      </c>
      <c r="AB142" s="22">
        <f t="shared" si="16"/>
        <v>1</v>
      </c>
      <c r="AC142" s="1"/>
    </row>
    <row r="143" spans="1:29" ht="57.6" x14ac:dyDescent="0.25">
      <c r="A143" s="1">
        <v>141</v>
      </c>
      <c r="B143" s="1">
        <v>2019211176</v>
      </c>
      <c r="C143" s="1" t="s">
        <v>568</v>
      </c>
      <c r="D143" s="1" t="s">
        <v>370</v>
      </c>
      <c r="E143" s="1">
        <v>18081155983</v>
      </c>
      <c r="F143" s="1" t="s">
        <v>377</v>
      </c>
      <c r="G143" s="19"/>
      <c r="H143" s="19"/>
      <c r="I143" s="19"/>
      <c r="J143" s="19"/>
      <c r="K143" s="19"/>
      <c r="L143" s="19"/>
      <c r="M143" s="19"/>
      <c r="N143" s="19"/>
      <c r="O143" s="19"/>
      <c r="P143" s="19"/>
      <c r="Q143" s="19"/>
      <c r="R143" s="19"/>
      <c r="S143" s="19" t="s">
        <v>569</v>
      </c>
      <c r="T143" s="19">
        <v>7</v>
      </c>
      <c r="U143" s="1">
        <f t="shared" si="17"/>
        <v>7</v>
      </c>
      <c r="V143" s="1">
        <f>U143*0.9</f>
        <v>6.3</v>
      </c>
      <c r="W143" s="19"/>
      <c r="X143" s="19"/>
      <c r="Y143" s="19"/>
      <c r="Z143" s="19">
        <v>0</v>
      </c>
      <c r="AA143" s="1">
        <f t="shared" si="15"/>
        <v>0</v>
      </c>
      <c r="AB143" s="22">
        <f t="shared" si="16"/>
        <v>6.3</v>
      </c>
      <c r="AC143" s="1"/>
    </row>
    <row r="144" spans="1:29" ht="72" x14ac:dyDescent="0.25">
      <c r="A144" s="1">
        <v>142</v>
      </c>
      <c r="B144" s="1">
        <v>2019211179</v>
      </c>
      <c r="C144" s="1" t="s">
        <v>878</v>
      </c>
      <c r="D144" s="1" t="s">
        <v>370</v>
      </c>
      <c r="E144" s="1">
        <v>15392587706</v>
      </c>
      <c r="F144" s="1" t="s">
        <v>318</v>
      </c>
      <c r="G144" s="19" t="s">
        <v>570</v>
      </c>
      <c r="H144" s="19">
        <v>0</v>
      </c>
      <c r="I144" s="19"/>
      <c r="J144" s="19"/>
      <c r="K144" s="19"/>
      <c r="L144" s="19"/>
      <c r="M144" s="19"/>
      <c r="N144" s="19"/>
      <c r="O144" s="19" t="s">
        <v>571</v>
      </c>
      <c r="P144" s="19">
        <v>10</v>
      </c>
      <c r="Q144" s="19"/>
      <c r="R144" s="19"/>
      <c r="S144" s="19" t="s">
        <v>572</v>
      </c>
      <c r="T144" s="19">
        <v>7</v>
      </c>
      <c r="U144" s="1">
        <f t="shared" si="17"/>
        <v>17</v>
      </c>
      <c r="V144" s="1">
        <f>U144*0.9</f>
        <v>15.3</v>
      </c>
      <c r="W144" s="19"/>
      <c r="X144" s="19" t="s">
        <v>573</v>
      </c>
      <c r="Y144" s="19"/>
      <c r="Z144" s="19">
        <v>0</v>
      </c>
      <c r="AA144" s="1">
        <f t="shared" si="15"/>
        <v>0</v>
      </c>
      <c r="AB144" s="22">
        <f t="shared" si="16"/>
        <v>15.3</v>
      </c>
      <c r="AC144" s="1"/>
    </row>
    <row r="145" spans="1:29" ht="28.8" x14ac:dyDescent="0.25">
      <c r="A145" s="1">
        <v>143</v>
      </c>
      <c r="B145" s="1">
        <v>2019211186</v>
      </c>
      <c r="C145" s="1" t="s">
        <v>574</v>
      </c>
      <c r="D145" s="1" t="s">
        <v>370</v>
      </c>
      <c r="E145" s="1">
        <v>19982032046</v>
      </c>
      <c r="F145" s="1" t="s">
        <v>575</v>
      </c>
      <c r="G145" s="19"/>
      <c r="H145" s="19">
        <v>0</v>
      </c>
      <c r="I145" s="19"/>
      <c r="J145" s="19">
        <v>0</v>
      </c>
      <c r="K145" s="19"/>
      <c r="L145" s="19">
        <v>0</v>
      </c>
      <c r="M145" s="19"/>
      <c r="N145" s="19">
        <v>0</v>
      </c>
      <c r="O145" s="19"/>
      <c r="P145" s="19">
        <v>0</v>
      </c>
      <c r="Q145" s="19"/>
      <c r="R145" s="19">
        <v>0</v>
      </c>
      <c r="S145" s="19" t="s">
        <v>576</v>
      </c>
      <c r="T145" s="19">
        <v>10</v>
      </c>
      <c r="U145" s="1">
        <f t="shared" si="17"/>
        <v>10</v>
      </c>
      <c r="V145" s="1">
        <f>U145*0.9</f>
        <v>9</v>
      </c>
      <c r="W145" s="19"/>
      <c r="X145" s="19"/>
      <c r="Y145" s="19" t="s">
        <v>577</v>
      </c>
      <c r="Z145" s="19">
        <v>1.75</v>
      </c>
      <c r="AA145" s="1">
        <f t="shared" si="15"/>
        <v>0.17500000000000002</v>
      </c>
      <c r="AB145" s="22">
        <f t="shared" si="16"/>
        <v>9.1750000000000007</v>
      </c>
      <c r="AC145" s="1"/>
    </row>
    <row r="146" spans="1:29" ht="57.6" x14ac:dyDescent="0.25">
      <c r="A146" s="1">
        <v>144</v>
      </c>
      <c r="B146" s="1">
        <v>2019211190</v>
      </c>
      <c r="C146" s="1" t="s">
        <v>578</v>
      </c>
      <c r="D146" s="1" t="s">
        <v>370</v>
      </c>
      <c r="E146" s="1">
        <v>15708289260</v>
      </c>
      <c r="F146" s="1" t="s">
        <v>579</v>
      </c>
      <c r="G146" s="1" t="s">
        <v>29</v>
      </c>
      <c r="H146" s="1">
        <v>0</v>
      </c>
      <c r="I146" s="1" t="s">
        <v>29</v>
      </c>
      <c r="J146" s="1">
        <v>0</v>
      </c>
      <c r="K146" s="19" t="s">
        <v>29</v>
      </c>
      <c r="L146" s="1">
        <v>0</v>
      </c>
      <c r="M146" s="1" t="s">
        <v>29</v>
      </c>
      <c r="N146" s="1">
        <v>0</v>
      </c>
      <c r="O146" s="19" t="s">
        <v>580</v>
      </c>
      <c r="P146" s="1">
        <v>0.1</v>
      </c>
      <c r="Q146" s="1" t="s">
        <v>29</v>
      </c>
      <c r="R146" s="1">
        <v>0</v>
      </c>
      <c r="S146" s="1" t="s">
        <v>29</v>
      </c>
      <c r="T146" s="1">
        <v>0</v>
      </c>
      <c r="U146" s="1">
        <f t="shared" si="17"/>
        <v>0.1</v>
      </c>
      <c r="V146" s="1">
        <f>U146*0.9</f>
        <v>9.0000000000000011E-2</v>
      </c>
      <c r="W146" s="1" t="s">
        <v>29</v>
      </c>
      <c r="X146" s="1" t="s">
        <v>29</v>
      </c>
      <c r="Y146" s="1" t="s">
        <v>29</v>
      </c>
      <c r="Z146" s="1">
        <v>0</v>
      </c>
      <c r="AA146" s="1">
        <f t="shared" si="15"/>
        <v>0</v>
      </c>
      <c r="AB146" s="22">
        <f t="shared" si="16"/>
        <v>9.0000000000000011E-2</v>
      </c>
      <c r="AC146" s="1"/>
    </row>
    <row r="147" spans="1:29" ht="57.6" x14ac:dyDescent="0.25">
      <c r="A147" s="1">
        <v>145</v>
      </c>
      <c r="B147" s="1">
        <v>2019211203</v>
      </c>
      <c r="C147" s="1" t="s">
        <v>581</v>
      </c>
      <c r="D147" s="1" t="s">
        <v>876</v>
      </c>
      <c r="E147" s="1">
        <v>15628077443</v>
      </c>
      <c r="F147" s="1" t="s">
        <v>490</v>
      </c>
      <c r="G147" s="1" t="s">
        <v>582</v>
      </c>
      <c r="H147" s="1">
        <v>2.5</v>
      </c>
      <c r="I147" s="1" t="s">
        <v>29</v>
      </c>
      <c r="J147" s="1">
        <v>0</v>
      </c>
      <c r="K147" s="1" t="s">
        <v>29</v>
      </c>
      <c r="L147" s="1">
        <v>0</v>
      </c>
      <c r="M147" s="1" t="s">
        <v>29</v>
      </c>
      <c r="N147" s="1">
        <v>0</v>
      </c>
      <c r="O147" s="1" t="s">
        <v>29</v>
      </c>
      <c r="P147" s="1">
        <v>0</v>
      </c>
      <c r="Q147" s="1" t="s">
        <v>29</v>
      </c>
      <c r="R147" s="1">
        <v>0</v>
      </c>
      <c r="S147" s="1" t="s">
        <v>583</v>
      </c>
      <c r="T147" s="1">
        <v>10</v>
      </c>
      <c r="U147" s="1">
        <f t="shared" si="17"/>
        <v>12.5</v>
      </c>
      <c r="V147" s="1">
        <v>11.25</v>
      </c>
      <c r="W147" s="1" t="s">
        <v>29</v>
      </c>
      <c r="X147" s="1" t="s">
        <v>29</v>
      </c>
      <c r="Y147" s="1" t="s">
        <v>29</v>
      </c>
      <c r="Z147" s="1">
        <v>0</v>
      </c>
      <c r="AA147" s="1">
        <v>0</v>
      </c>
      <c r="AB147" s="27">
        <f>(U147)*0.9+Z147*0.1</f>
        <v>11.25</v>
      </c>
      <c r="AC147" s="1"/>
    </row>
    <row r="148" spans="1:29" ht="86.4" x14ac:dyDescent="0.25">
      <c r="A148" s="1">
        <v>146</v>
      </c>
      <c r="B148" s="1">
        <v>2019211210</v>
      </c>
      <c r="C148" s="1" t="s">
        <v>584</v>
      </c>
      <c r="D148" s="1" t="s">
        <v>876</v>
      </c>
      <c r="E148" s="1">
        <v>13896726548</v>
      </c>
      <c r="F148" s="1" t="s">
        <v>585</v>
      </c>
      <c r="G148" s="1" t="s">
        <v>586</v>
      </c>
      <c r="H148" s="1">
        <v>53.5</v>
      </c>
      <c r="I148" s="11"/>
      <c r="J148" s="1"/>
      <c r="K148" s="1"/>
      <c r="L148" s="1"/>
      <c r="M148" s="1"/>
      <c r="N148" s="1"/>
      <c r="O148" s="1"/>
      <c r="P148" s="1"/>
      <c r="Q148" s="1"/>
      <c r="R148" s="1"/>
      <c r="S148" s="19" t="s">
        <v>587</v>
      </c>
      <c r="T148" s="19">
        <v>15</v>
      </c>
      <c r="U148" s="1">
        <f t="shared" si="17"/>
        <v>68.5</v>
      </c>
      <c r="V148" s="1">
        <f>U148*0.9</f>
        <v>61.65</v>
      </c>
      <c r="W148" s="1" t="s">
        <v>588</v>
      </c>
      <c r="X148" s="1"/>
      <c r="Y148" s="1"/>
      <c r="Z148" s="1">
        <v>1</v>
      </c>
      <c r="AA148" s="1">
        <f>Z148*0.1</f>
        <v>0.1</v>
      </c>
      <c r="AB148" s="22">
        <f>AA148+V148</f>
        <v>61.75</v>
      </c>
      <c r="AC148" s="1"/>
    </row>
    <row r="149" spans="1:29" ht="28.8" x14ac:dyDescent="0.25">
      <c r="A149" s="1">
        <v>147</v>
      </c>
      <c r="B149" s="1">
        <v>2019211211</v>
      </c>
      <c r="C149" s="1" t="s">
        <v>589</v>
      </c>
      <c r="D149" s="1" t="s">
        <v>876</v>
      </c>
      <c r="E149" s="1">
        <v>15683298014</v>
      </c>
      <c r="F149" s="1" t="s">
        <v>268</v>
      </c>
      <c r="G149" s="19"/>
      <c r="H149" s="19"/>
      <c r="I149" s="19"/>
      <c r="J149" s="19"/>
      <c r="K149" s="19"/>
      <c r="L149" s="19"/>
      <c r="M149" s="19"/>
      <c r="N149" s="19"/>
      <c r="O149" s="19"/>
      <c r="P149" s="19"/>
      <c r="Q149" s="19"/>
      <c r="R149" s="19"/>
      <c r="S149" s="19" t="s">
        <v>590</v>
      </c>
      <c r="T149" s="1">
        <v>15</v>
      </c>
      <c r="U149" s="1">
        <v>15</v>
      </c>
      <c r="V149" s="1">
        <v>13.5</v>
      </c>
      <c r="W149" s="1"/>
      <c r="X149" s="1"/>
      <c r="Y149" s="1" t="s">
        <v>486</v>
      </c>
      <c r="Z149" s="1">
        <v>0.5</v>
      </c>
      <c r="AA149" s="1">
        <f>Z149*0.1</f>
        <v>0.05</v>
      </c>
      <c r="AB149" s="22">
        <f>AA149+V149</f>
        <v>13.55</v>
      </c>
      <c r="AC149" s="1"/>
    </row>
    <row r="150" spans="1:29" ht="43.2" x14ac:dyDescent="0.25">
      <c r="A150" s="1">
        <v>148</v>
      </c>
      <c r="B150" s="1">
        <v>2019211212</v>
      </c>
      <c r="C150" s="1" t="s">
        <v>591</v>
      </c>
      <c r="D150" s="1" t="s">
        <v>876</v>
      </c>
      <c r="E150" s="1">
        <v>15351451560</v>
      </c>
      <c r="F150" s="1" t="s">
        <v>585</v>
      </c>
      <c r="G150" s="19"/>
      <c r="H150" s="19"/>
      <c r="I150" s="19"/>
      <c r="J150" s="19"/>
      <c r="K150" s="19"/>
      <c r="L150" s="19"/>
      <c r="M150" s="19"/>
      <c r="N150" s="19"/>
      <c r="O150" s="19"/>
      <c r="P150" s="19"/>
      <c r="Q150" s="19"/>
      <c r="R150" s="19"/>
      <c r="S150" s="19" t="s">
        <v>592</v>
      </c>
      <c r="T150" s="19">
        <v>5</v>
      </c>
      <c r="U150" s="1">
        <f>T150+R150+H150+J150+L150+N150+P150</f>
        <v>5</v>
      </c>
      <c r="V150" s="1">
        <f>U150*0.9</f>
        <v>4.5</v>
      </c>
      <c r="W150" s="19" t="s">
        <v>77</v>
      </c>
      <c r="X150" s="19"/>
      <c r="Y150" s="19"/>
      <c r="Z150" s="19">
        <v>3</v>
      </c>
      <c r="AA150" s="1">
        <v>0.3</v>
      </c>
      <c r="AB150" s="22">
        <v>4.8</v>
      </c>
      <c r="AC150" s="1"/>
    </row>
    <row r="151" spans="1:29" ht="43.2" x14ac:dyDescent="0.25">
      <c r="A151" s="1">
        <v>149</v>
      </c>
      <c r="B151" s="1">
        <v>2019211213</v>
      </c>
      <c r="C151" s="1" t="s">
        <v>593</v>
      </c>
      <c r="D151" s="1" t="s">
        <v>876</v>
      </c>
      <c r="E151" s="1">
        <v>19982080520</v>
      </c>
      <c r="F151" s="1" t="s">
        <v>594</v>
      </c>
      <c r="G151" s="19"/>
      <c r="H151" s="1"/>
      <c r="I151" s="1"/>
      <c r="J151" s="1"/>
      <c r="K151" s="1"/>
      <c r="L151" s="1"/>
      <c r="M151" s="1"/>
      <c r="N151" s="1"/>
      <c r="O151" s="1"/>
      <c r="P151" s="1"/>
      <c r="Q151" s="1"/>
      <c r="R151" s="1"/>
      <c r="S151" s="1"/>
      <c r="T151" s="1"/>
      <c r="U151" s="1"/>
      <c r="V151" s="1"/>
      <c r="W151" s="1" t="s">
        <v>595</v>
      </c>
      <c r="X151" s="19" t="s">
        <v>596</v>
      </c>
      <c r="Y151" s="1" t="s">
        <v>597</v>
      </c>
      <c r="Z151" s="1">
        <v>8.75</v>
      </c>
      <c r="AA151" s="1">
        <f t="shared" ref="AA151:AA168" si="18">Z151*0.1</f>
        <v>0.875</v>
      </c>
      <c r="AB151" s="22">
        <f>AA151+V151</f>
        <v>0.875</v>
      </c>
      <c r="AC151" s="1"/>
    </row>
    <row r="152" spans="1:29" ht="172.8" x14ac:dyDescent="0.25">
      <c r="A152" s="1">
        <v>150</v>
      </c>
      <c r="B152" s="1">
        <v>2019211223</v>
      </c>
      <c r="C152" s="1" t="s">
        <v>598</v>
      </c>
      <c r="D152" s="1" t="s">
        <v>876</v>
      </c>
      <c r="E152" s="1">
        <v>17883651021</v>
      </c>
      <c r="F152" s="1" t="s">
        <v>599</v>
      </c>
      <c r="G152" s="19" t="s">
        <v>29</v>
      </c>
      <c r="H152" s="19">
        <v>0</v>
      </c>
      <c r="I152" s="19" t="s">
        <v>29</v>
      </c>
      <c r="J152" s="19">
        <v>0</v>
      </c>
      <c r="K152" s="19" t="s">
        <v>29</v>
      </c>
      <c r="L152" s="19">
        <v>0</v>
      </c>
      <c r="M152" s="19" t="s">
        <v>29</v>
      </c>
      <c r="N152" s="19"/>
      <c r="O152" s="19" t="s">
        <v>29</v>
      </c>
      <c r="P152" s="19">
        <v>0</v>
      </c>
      <c r="Q152" s="19" t="s">
        <v>29</v>
      </c>
      <c r="R152" s="19">
        <v>0</v>
      </c>
      <c r="S152" s="19" t="s">
        <v>600</v>
      </c>
      <c r="T152" s="19">
        <v>17</v>
      </c>
      <c r="U152" s="1">
        <f>T152+R152+H152+J152+L152+N152+P152</f>
        <v>17</v>
      </c>
      <c r="V152" s="1">
        <f>U152*0.9</f>
        <v>15.3</v>
      </c>
      <c r="W152" s="19" t="s">
        <v>276</v>
      </c>
      <c r="X152" s="19" t="s">
        <v>319</v>
      </c>
      <c r="Y152" s="19" t="s">
        <v>601</v>
      </c>
      <c r="Z152" s="19">
        <v>8.25</v>
      </c>
      <c r="AA152" s="22">
        <f t="shared" si="18"/>
        <v>0.82500000000000007</v>
      </c>
      <c r="AB152" s="22">
        <f>AA152+V152</f>
        <v>16.125</v>
      </c>
      <c r="AC152" s="1"/>
    </row>
    <row r="153" spans="1:29" ht="43.2" x14ac:dyDescent="0.25">
      <c r="A153" s="1">
        <v>151</v>
      </c>
      <c r="B153" s="1">
        <v>2019211224</v>
      </c>
      <c r="C153" s="1" t="s">
        <v>602</v>
      </c>
      <c r="D153" s="1" t="s">
        <v>876</v>
      </c>
      <c r="E153" s="1">
        <v>15519121238</v>
      </c>
      <c r="F153" s="1" t="s">
        <v>603</v>
      </c>
      <c r="G153" s="19"/>
      <c r="H153" s="19"/>
      <c r="I153" s="19"/>
      <c r="J153" s="19"/>
      <c r="K153" s="19"/>
      <c r="L153" s="19"/>
      <c r="M153" s="19"/>
      <c r="N153" s="19"/>
      <c r="O153" s="19"/>
      <c r="P153" s="19"/>
      <c r="Q153" s="19"/>
      <c r="R153" s="19"/>
      <c r="S153" s="19"/>
      <c r="T153" s="19"/>
      <c r="U153" s="1"/>
      <c r="V153" s="1"/>
      <c r="W153" s="19"/>
      <c r="X153" s="19"/>
      <c r="Y153" s="19" t="s">
        <v>604</v>
      </c>
      <c r="Z153" s="19">
        <v>1.75</v>
      </c>
      <c r="AA153" s="1">
        <f t="shared" si="18"/>
        <v>0.17500000000000002</v>
      </c>
      <c r="AB153" s="22">
        <f>(U153)*0.9+Z153*0.1</f>
        <v>0.17500000000000002</v>
      </c>
      <c r="AC153" s="1"/>
    </row>
    <row r="154" spans="1:29" ht="72" x14ac:dyDescent="0.25">
      <c r="A154" s="1">
        <v>152</v>
      </c>
      <c r="B154" s="1">
        <v>2019211115</v>
      </c>
      <c r="C154" s="1" t="s">
        <v>605</v>
      </c>
      <c r="D154" s="1" t="s">
        <v>281</v>
      </c>
      <c r="E154" s="1">
        <v>18749855897</v>
      </c>
      <c r="F154" s="1" t="s">
        <v>606</v>
      </c>
      <c r="G154" s="1" t="s">
        <v>607</v>
      </c>
      <c r="H154" s="1">
        <v>49</v>
      </c>
      <c r="I154" s="1"/>
      <c r="J154" s="1"/>
      <c r="K154" s="1"/>
      <c r="L154" s="1"/>
      <c r="M154" s="1"/>
      <c r="N154" s="1"/>
      <c r="O154" s="1"/>
      <c r="P154" s="1"/>
      <c r="Q154" s="1"/>
      <c r="R154" s="1"/>
      <c r="S154" s="1"/>
      <c r="T154" s="1"/>
      <c r="U154" s="3">
        <f t="shared" ref="U154:U185" si="19">H154+J154+L154+N154+P154+R154+T154</f>
        <v>49</v>
      </c>
      <c r="V154" s="3">
        <f t="shared" ref="V154:V185" si="20">U154*0.9</f>
        <v>44.1</v>
      </c>
      <c r="W154" s="1" t="s">
        <v>608</v>
      </c>
      <c r="X154" s="1"/>
      <c r="Y154" s="1"/>
      <c r="Z154" s="4">
        <v>1</v>
      </c>
      <c r="AA154" s="4">
        <f t="shared" si="18"/>
        <v>0.1</v>
      </c>
      <c r="AB154" s="3">
        <f t="shared" ref="AB154:AB185" si="21">V154+AA154</f>
        <v>44.2</v>
      </c>
      <c r="AC154" s="1"/>
    </row>
    <row r="155" spans="1:29" ht="72" x14ac:dyDescent="0.25">
      <c r="A155" s="1">
        <v>153</v>
      </c>
      <c r="B155" s="5">
        <v>2019211102</v>
      </c>
      <c r="C155" s="1" t="s">
        <v>609</v>
      </c>
      <c r="D155" s="1" t="s">
        <v>281</v>
      </c>
      <c r="E155" s="5">
        <v>15538362057</v>
      </c>
      <c r="F155" s="1" t="s">
        <v>109</v>
      </c>
      <c r="G155" s="1"/>
      <c r="H155" s="1"/>
      <c r="I155" s="1"/>
      <c r="J155" s="1"/>
      <c r="K155" s="1"/>
      <c r="L155" s="1"/>
      <c r="M155" s="1"/>
      <c r="N155" s="1"/>
      <c r="O155" s="1"/>
      <c r="P155" s="1"/>
      <c r="Q155" s="1"/>
      <c r="R155" s="1"/>
      <c r="S155" s="1" t="s">
        <v>610</v>
      </c>
      <c r="T155" s="1">
        <v>0</v>
      </c>
      <c r="U155" s="3">
        <f t="shared" si="19"/>
        <v>0</v>
      </c>
      <c r="V155" s="3">
        <f t="shared" si="20"/>
        <v>0</v>
      </c>
      <c r="W155" s="1"/>
      <c r="X155" s="1" t="s">
        <v>611</v>
      </c>
      <c r="Y155" s="1"/>
      <c r="Z155" s="4">
        <v>0</v>
      </c>
      <c r="AA155" s="4">
        <f t="shared" si="18"/>
        <v>0</v>
      </c>
      <c r="AB155" s="3">
        <f t="shared" si="21"/>
        <v>0</v>
      </c>
      <c r="AC155" s="1"/>
    </row>
    <row r="156" spans="1:29" ht="28.8" x14ac:dyDescent="0.25">
      <c r="A156" s="1">
        <v>154</v>
      </c>
      <c r="B156" s="1">
        <v>2019211108</v>
      </c>
      <c r="C156" s="1" t="s">
        <v>612</v>
      </c>
      <c r="D156" s="1" t="s">
        <v>281</v>
      </c>
      <c r="E156" s="1">
        <v>17882394306</v>
      </c>
      <c r="F156" s="1" t="s">
        <v>222</v>
      </c>
      <c r="G156" s="1"/>
      <c r="H156" s="1"/>
      <c r="I156" s="1"/>
      <c r="J156" s="1"/>
      <c r="K156" s="1"/>
      <c r="L156" s="1"/>
      <c r="M156" s="1"/>
      <c r="N156" s="1"/>
      <c r="O156" s="1"/>
      <c r="P156" s="1"/>
      <c r="Q156" s="1"/>
      <c r="R156" s="1"/>
      <c r="S156" s="1" t="s">
        <v>613</v>
      </c>
      <c r="T156" s="1">
        <v>10</v>
      </c>
      <c r="U156" s="3">
        <f t="shared" si="19"/>
        <v>10</v>
      </c>
      <c r="V156" s="3">
        <f t="shared" si="20"/>
        <v>9</v>
      </c>
      <c r="W156" s="1" t="s">
        <v>614</v>
      </c>
      <c r="X156" s="1"/>
      <c r="Y156" s="1"/>
      <c r="Z156" s="4">
        <v>1</v>
      </c>
      <c r="AA156" s="4">
        <f t="shared" si="18"/>
        <v>0.1</v>
      </c>
      <c r="AB156" s="3">
        <f t="shared" si="21"/>
        <v>9.1</v>
      </c>
      <c r="AC156" s="1"/>
    </row>
    <row r="157" spans="1:29" ht="172.8" x14ac:dyDescent="0.25">
      <c r="A157" s="1">
        <v>155</v>
      </c>
      <c r="B157" s="1">
        <v>2019211146</v>
      </c>
      <c r="C157" s="1" t="s">
        <v>615</v>
      </c>
      <c r="D157" s="1" t="s">
        <v>281</v>
      </c>
      <c r="E157" s="1">
        <v>15520721336</v>
      </c>
      <c r="F157" s="1" t="s">
        <v>39</v>
      </c>
      <c r="G157" s="1" t="s">
        <v>616</v>
      </c>
      <c r="H157" s="1">
        <v>89</v>
      </c>
      <c r="I157" s="1"/>
      <c r="J157" s="1"/>
      <c r="K157" s="1"/>
      <c r="L157" s="1"/>
      <c r="M157" s="1"/>
      <c r="N157" s="1"/>
      <c r="O157" s="1" t="s">
        <v>617</v>
      </c>
      <c r="P157" s="1">
        <v>2</v>
      </c>
      <c r="Q157" s="1" t="s">
        <v>618</v>
      </c>
      <c r="R157" s="1">
        <v>22.5</v>
      </c>
      <c r="S157" s="1" t="s">
        <v>619</v>
      </c>
      <c r="T157" s="1">
        <v>5</v>
      </c>
      <c r="U157" s="3">
        <f t="shared" si="19"/>
        <v>118.5</v>
      </c>
      <c r="V157" s="3">
        <f t="shared" si="20"/>
        <v>106.65</v>
      </c>
      <c r="W157" s="1" t="s">
        <v>620</v>
      </c>
      <c r="X157" s="1" t="s">
        <v>621</v>
      </c>
      <c r="Y157" s="1"/>
      <c r="Z157" s="4">
        <v>4</v>
      </c>
      <c r="AA157" s="4">
        <f t="shared" si="18"/>
        <v>0.4</v>
      </c>
      <c r="AB157" s="3">
        <f t="shared" si="21"/>
        <v>107.05000000000001</v>
      </c>
      <c r="AC157" s="1"/>
    </row>
    <row r="158" spans="1:29" ht="57.6" x14ac:dyDescent="0.25">
      <c r="A158" s="1">
        <v>156</v>
      </c>
      <c r="B158" s="1">
        <v>2019211104</v>
      </c>
      <c r="C158" s="1" t="s">
        <v>622</v>
      </c>
      <c r="D158" s="1" t="s">
        <v>281</v>
      </c>
      <c r="E158" s="1">
        <v>13408234096</v>
      </c>
      <c r="F158" s="1" t="s">
        <v>143</v>
      </c>
      <c r="G158" s="1"/>
      <c r="H158" s="1"/>
      <c r="I158" s="1"/>
      <c r="J158" s="1"/>
      <c r="K158" s="1"/>
      <c r="L158" s="1"/>
      <c r="M158" s="1"/>
      <c r="N158" s="1"/>
      <c r="O158" s="1" t="s">
        <v>623</v>
      </c>
      <c r="P158" s="1">
        <v>2.5</v>
      </c>
      <c r="Q158" s="1"/>
      <c r="R158" s="1"/>
      <c r="S158" s="1" t="s">
        <v>624</v>
      </c>
      <c r="T158" s="1">
        <v>10</v>
      </c>
      <c r="U158" s="3">
        <f t="shared" si="19"/>
        <v>12.5</v>
      </c>
      <c r="V158" s="3">
        <f t="shared" si="20"/>
        <v>11.25</v>
      </c>
      <c r="W158" s="1" t="s">
        <v>625</v>
      </c>
      <c r="X158" s="1"/>
      <c r="Y158" s="1" t="s">
        <v>626</v>
      </c>
      <c r="Z158" s="4">
        <v>3.5</v>
      </c>
      <c r="AA158" s="4">
        <f t="shared" si="18"/>
        <v>0.35000000000000003</v>
      </c>
      <c r="AB158" s="3">
        <f t="shared" si="21"/>
        <v>11.6</v>
      </c>
      <c r="AC158" s="1"/>
    </row>
    <row r="159" spans="1:29" ht="28.8" x14ac:dyDescent="0.25">
      <c r="A159" s="1">
        <v>157</v>
      </c>
      <c r="B159" s="1">
        <v>2019211122</v>
      </c>
      <c r="C159" s="1" t="s">
        <v>627</v>
      </c>
      <c r="D159" s="1" t="s">
        <v>281</v>
      </c>
      <c r="E159" s="1">
        <v>15008477447</v>
      </c>
      <c r="F159" s="1" t="s">
        <v>143</v>
      </c>
      <c r="G159" s="1"/>
      <c r="H159" s="1"/>
      <c r="I159" s="1"/>
      <c r="J159" s="1"/>
      <c r="K159" s="1"/>
      <c r="L159" s="1"/>
      <c r="M159" s="1"/>
      <c r="N159" s="1"/>
      <c r="O159" s="1"/>
      <c r="P159" s="1"/>
      <c r="Q159" s="1"/>
      <c r="R159" s="1"/>
      <c r="S159" s="1" t="s">
        <v>628</v>
      </c>
      <c r="T159" s="1">
        <v>5</v>
      </c>
      <c r="U159" s="3">
        <f t="shared" si="19"/>
        <v>5</v>
      </c>
      <c r="V159" s="3">
        <f t="shared" si="20"/>
        <v>4.5</v>
      </c>
      <c r="W159" s="1"/>
      <c r="X159" s="1"/>
      <c r="Y159" s="1"/>
      <c r="Z159" s="4"/>
      <c r="AA159" s="4">
        <f t="shared" si="18"/>
        <v>0</v>
      </c>
      <c r="AB159" s="3">
        <f t="shared" si="21"/>
        <v>4.5</v>
      </c>
      <c r="AC159" s="1"/>
    </row>
    <row r="160" spans="1:29" ht="28.8" x14ac:dyDescent="0.25">
      <c r="A160" s="1">
        <v>158</v>
      </c>
      <c r="B160" s="1">
        <v>2019211161</v>
      </c>
      <c r="C160" s="1" t="s">
        <v>629</v>
      </c>
      <c r="D160" s="1" t="s">
        <v>281</v>
      </c>
      <c r="E160" s="1">
        <v>13739472902</v>
      </c>
      <c r="F160" s="1" t="s">
        <v>79</v>
      </c>
      <c r="G160" s="1"/>
      <c r="H160" s="1"/>
      <c r="I160" s="1"/>
      <c r="J160" s="1"/>
      <c r="K160" s="1"/>
      <c r="L160" s="1"/>
      <c r="M160" s="1"/>
      <c r="N160" s="1"/>
      <c r="O160" s="1"/>
      <c r="P160" s="1"/>
      <c r="Q160" s="1"/>
      <c r="R160" s="1"/>
      <c r="S160" s="1" t="s">
        <v>630</v>
      </c>
      <c r="T160" s="1">
        <v>10</v>
      </c>
      <c r="U160" s="3">
        <f t="shared" si="19"/>
        <v>10</v>
      </c>
      <c r="V160" s="3">
        <f t="shared" si="20"/>
        <v>9</v>
      </c>
      <c r="W160" s="1" t="s">
        <v>457</v>
      </c>
      <c r="X160" s="1" t="s">
        <v>38</v>
      </c>
      <c r="Y160" s="1"/>
      <c r="Z160" s="4">
        <v>5</v>
      </c>
      <c r="AA160" s="4">
        <f t="shared" si="18"/>
        <v>0.5</v>
      </c>
      <c r="AB160" s="3">
        <f t="shared" si="21"/>
        <v>9.5</v>
      </c>
      <c r="AC160" s="1"/>
    </row>
    <row r="161" spans="1:29" ht="28.8" x14ac:dyDescent="0.25">
      <c r="A161" s="1">
        <v>159</v>
      </c>
      <c r="B161" s="1">
        <v>2019211100</v>
      </c>
      <c r="C161" s="1" t="s">
        <v>631</v>
      </c>
      <c r="D161" s="1" t="s">
        <v>281</v>
      </c>
      <c r="E161" s="1">
        <v>17882263615</v>
      </c>
      <c r="F161" s="1" t="s">
        <v>72</v>
      </c>
      <c r="G161" s="1"/>
      <c r="H161" s="1"/>
      <c r="I161" s="1"/>
      <c r="J161" s="1"/>
      <c r="K161" s="1"/>
      <c r="L161" s="1"/>
      <c r="M161" s="1"/>
      <c r="N161" s="1"/>
      <c r="O161" s="1"/>
      <c r="P161" s="1"/>
      <c r="Q161" s="1"/>
      <c r="R161" s="1"/>
      <c r="S161" s="1" t="s">
        <v>632</v>
      </c>
      <c r="T161" s="1">
        <v>4</v>
      </c>
      <c r="U161" s="3">
        <f t="shared" si="19"/>
        <v>4</v>
      </c>
      <c r="V161" s="3">
        <f t="shared" si="20"/>
        <v>3.6</v>
      </c>
      <c r="W161" s="1"/>
      <c r="X161" s="1"/>
      <c r="Y161" s="1"/>
      <c r="Z161" s="4"/>
      <c r="AA161" s="4">
        <f t="shared" si="18"/>
        <v>0</v>
      </c>
      <c r="AB161" s="3">
        <f t="shared" si="21"/>
        <v>3.6</v>
      </c>
      <c r="AC161" s="1"/>
    </row>
    <row r="162" spans="1:29" ht="28.8" x14ac:dyDescent="0.25">
      <c r="A162" s="1">
        <v>160</v>
      </c>
      <c r="B162" s="1">
        <v>2019211095</v>
      </c>
      <c r="C162" s="1" t="s">
        <v>633</v>
      </c>
      <c r="D162" s="1" t="s">
        <v>281</v>
      </c>
      <c r="E162" s="1">
        <v>15520700289</v>
      </c>
      <c r="F162" s="1" t="s">
        <v>542</v>
      </c>
      <c r="G162" s="1"/>
      <c r="H162" s="1"/>
      <c r="I162" s="1"/>
      <c r="J162" s="1"/>
      <c r="K162" s="1"/>
      <c r="L162" s="1"/>
      <c r="M162" s="1"/>
      <c r="N162" s="1"/>
      <c r="O162" s="1"/>
      <c r="P162" s="1"/>
      <c r="Q162" s="1"/>
      <c r="R162" s="1"/>
      <c r="S162" s="1" t="s">
        <v>634</v>
      </c>
      <c r="T162" s="1">
        <v>7</v>
      </c>
      <c r="U162" s="3">
        <f t="shared" si="19"/>
        <v>7</v>
      </c>
      <c r="V162" s="3">
        <f t="shared" si="20"/>
        <v>6.3</v>
      </c>
      <c r="W162" s="1"/>
      <c r="X162" s="1"/>
      <c r="Y162" s="1"/>
      <c r="Z162" s="4"/>
      <c r="AA162" s="4">
        <f t="shared" si="18"/>
        <v>0</v>
      </c>
      <c r="AB162" s="3">
        <f t="shared" si="21"/>
        <v>6.3</v>
      </c>
      <c r="AC162" s="1"/>
    </row>
    <row r="163" spans="1:29" ht="57.6" x14ac:dyDescent="0.25">
      <c r="A163" s="1">
        <v>161</v>
      </c>
      <c r="B163" s="1">
        <v>2019211143</v>
      </c>
      <c r="C163" s="1" t="s">
        <v>635</v>
      </c>
      <c r="D163" s="1" t="s">
        <v>281</v>
      </c>
      <c r="E163" s="1">
        <v>15828369958</v>
      </c>
      <c r="F163" s="1" t="s">
        <v>39</v>
      </c>
      <c r="G163" s="1"/>
      <c r="H163" s="1"/>
      <c r="I163" s="1"/>
      <c r="J163" s="1"/>
      <c r="K163" s="1"/>
      <c r="L163" s="1"/>
      <c r="M163" s="1"/>
      <c r="N163" s="1"/>
      <c r="O163" s="1"/>
      <c r="P163" s="1"/>
      <c r="Q163" s="1"/>
      <c r="R163" s="1"/>
      <c r="S163" s="1" t="s">
        <v>636</v>
      </c>
      <c r="T163" s="1">
        <v>20</v>
      </c>
      <c r="U163" s="3">
        <f t="shared" si="19"/>
        <v>20</v>
      </c>
      <c r="V163" s="3">
        <f t="shared" si="20"/>
        <v>18</v>
      </c>
      <c r="W163" s="1"/>
      <c r="X163" s="1" t="s">
        <v>637</v>
      </c>
      <c r="Y163" s="1"/>
      <c r="Z163" s="4">
        <v>0</v>
      </c>
      <c r="AA163" s="4">
        <f t="shared" si="18"/>
        <v>0</v>
      </c>
      <c r="AB163" s="3">
        <f t="shared" si="21"/>
        <v>18</v>
      </c>
      <c r="AC163" s="1"/>
    </row>
    <row r="164" spans="1:29" ht="57.6" x14ac:dyDescent="0.25">
      <c r="A164" s="1">
        <v>162</v>
      </c>
      <c r="B164" s="1">
        <v>2019211129</v>
      </c>
      <c r="C164" s="1" t="s">
        <v>638</v>
      </c>
      <c r="D164" s="1" t="s">
        <v>281</v>
      </c>
      <c r="E164" s="1">
        <v>19982059776</v>
      </c>
      <c r="F164" s="1" t="s">
        <v>49</v>
      </c>
      <c r="G164" s="1" t="s">
        <v>639</v>
      </c>
      <c r="H164" s="1">
        <v>10.5</v>
      </c>
      <c r="I164" s="1"/>
      <c r="J164" s="1"/>
      <c r="K164" s="1"/>
      <c r="L164" s="1"/>
      <c r="M164" s="1"/>
      <c r="N164" s="1"/>
      <c r="O164" s="1" t="s">
        <v>640</v>
      </c>
      <c r="P164" s="1">
        <v>0</v>
      </c>
      <c r="Q164" s="1"/>
      <c r="R164" s="1"/>
      <c r="S164" s="1" t="s">
        <v>641</v>
      </c>
      <c r="T164" s="1">
        <v>20</v>
      </c>
      <c r="U164" s="3">
        <f t="shared" si="19"/>
        <v>30.5</v>
      </c>
      <c r="V164" s="3">
        <f t="shared" si="20"/>
        <v>27.45</v>
      </c>
      <c r="W164" s="1" t="s">
        <v>642</v>
      </c>
      <c r="X164" s="1" t="s">
        <v>643</v>
      </c>
      <c r="Y164" s="1"/>
      <c r="Z164" s="4">
        <v>8</v>
      </c>
      <c r="AA164" s="4">
        <f t="shared" si="18"/>
        <v>0.8</v>
      </c>
      <c r="AB164" s="3">
        <f t="shared" si="21"/>
        <v>28.25</v>
      </c>
      <c r="AC164" s="1"/>
    </row>
    <row r="165" spans="1:29" ht="86.4" x14ac:dyDescent="0.25">
      <c r="A165" s="1">
        <v>163</v>
      </c>
      <c r="B165" s="1">
        <v>2019211129</v>
      </c>
      <c r="C165" s="1" t="s">
        <v>644</v>
      </c>
      <c r="D165" s="1" t="s">
        <v>281</v>
      </c>
      <c r="E165" s="1">
        <v>17854114994</v>
      </c>
      <c r="F165" s="1" t="s">
        <v>129</v>
      </c>
      <c r="G165" s="1" t="s">
        <v>645</v>
      </c>
      <c r="H165" s="1">
        <v>10.5</v>
      </c>
      <c r="I165" s="1"/>
      <c r="J165" s="1"/>
      <c r="K165" s="1"/>
      <c r="L165" s="1"/>
      <c r="M165" s="1"/>
      <c r="N165" s="1"/>
      <c r="O165" s="1"/>
      <c r="P165" s="1"/>
      <c r="Q165" s="1" t="s">
        <v>646</v>
      </c>
      <c r="R165" s="1">
        <v>2.25</v>
      </c>
      <c r="S165" s="1"/>
      <c r="T165" s="1"/>
      <c r="U165" s="3">
        <f t="shared" si="19"/>
        <v>12.75</v>
      </c>
      <c r="V165" s="3">
        <f t="shared" si="20"/>
        <v>11.475</v>
      </c>
      <c r="W165" s="1"/>
      <c r="X165" s="1"/>
      <c r="Y165" s="1"/>
      <c r="Z165" s="4"/>
      <c r="AA165" s="4">
        <f t="shared" si="18"/>
        <v>0</v>
      </c>
      <c r="AB165" s="3">
        <f t="shared" si="21"/>
        <v>11.475</v>
      </c>
      <c r="AC165" s="1"/>
    </row>
    <row r="166" spans="1:29" ht="158.4" x14ac:dyDescent="0.25">
      <c r="A166" s="1">
        <v>164</v>
      </c>
      <c r="B166" s="1">
        <v>2019211123</v>
      </c>
      <c r="C166" s="1" t="s">
        <v>647</v>
      </c>
      <c r="D166" s="1" t="s">
        <v>281</v>
      </c>
      <c r="E166" s="1">
        <v>18908118749</v>
      </c>
      <c r="F166" s="1" t="s">
        <v>648</v>
      </c>
      <c r="G166" s="1"/>
      <c r="H166" s="1"/>
      <c r="I166" s="1"/>
      <c r="J166" s="1"/>
      <c r="K166" s="1"/>
      <c r="L166" s="1"/>
      <c r="M166" s="1"/>
      <c r="N166" s="1"/>
      <c r="O166" s="1"/>
      <c r="P166" s="1"/>
      <c r="Q166" s="1"/>
      <c r="R166" s="1"/>
      <c r="S166" s="1" t="s">
        <v>649</v>
      </c>
      <c r="T166" s="1">
        <v>5</v>
      </c>
      <c r="U166" s="3">
        <f t="shared" si="19"/>
        <v>5</v>
      </c>
      <c r="V166" s="3">
        <f t="shared" si="20"/>
        <v>4.5</v>
      </c>
      <c r="W166" s="1" t="s">
        <v>650</v>
      </c>
      <c r="X166" s="1"/>
      <c r="Y166" s="1"/>
      <c r="Z166" s="4">
        <v>1</v>
      </c>
      <c r="AA166" s="4">
        <f t="shared" si="18"/>
        <v>0.1</v>
      </c>
      <c r="AB166" s="3">
        <f t="shared" si="21"/>
        <v>4.5999999999999996</v>
      </c>
      <c r="AC166" s="1"/>
    </row>
    <row r="167" spans="1:29" ht="43.2" x14ac:dyDescent="0.25">
      <c r="A167" s="1">
        <v>165</v>
      </c>
      <c r="B167" s="1">
        <v>2019211151</v>
      </c>
      <c r="C167" s="1" t="s">
        <v>651</v>
      </c>
      <c r="D167" s="1" t="s">
        <v>281</v>
      </c>
      <c r="E167" s="1">
        <v>18628082629</v>
      </c>
      <c r="F167" s="1" t="s">
        <v>652</v>
      </c>
      <c r="G167" s="6"/>
      <c r="H167" s="6"/>
      <c r="I167" s="6"/>
      <c r="J167" s="6"/>
      <c r="K167" s="6"/>
      <c r="L167" s="6"/>
      <c r="M167" s="1"/>
      <c r="N167" s="1"/>
      <c r="O167" s="1"/>
      <c r="P167" s="1"/>
      <c r="Q167" s="1" t="s">
        <v>653</v>
      </c>
      <c r="R167" s="1">
        <v>2.25</v>
      </c>
      <c r="S167" s="1" t="s">
        <v>654</v>
      </c>
      <c r="T167" s="1">
        <v>15</v>
      </c>
      <c r="U167" s="3">
        <f t="shared" si="19"/>
        <v>17.25</v>
      </c>
      <c r="V167" s="3">
        <f t="shared" si="20"/>
        <v>15.525</v>
      </c>
      <c r="W167" s="1"/>
      <c r="X167" s="1"/>
      <c r="Y167" s="1"/>
      <c r="Z167" s="4"/>
      <c r="AA167" s="4">
        <f t="shared" si="18"/>
        <v>0</v>
      </c>
      <c r="AB167" s="3">
        <f t="shared" si="21"/>
        <v>15.525</v>
      </c>
      <c r="AC167" s="1"/>
    </row>
    <row r="168" spans="1:29" ht="43.2" x14ac:dyDescent="0.25">
      <c r="A168" s="1">
        <v>166</v>
      </c>
      <c r="B168" s="1">
        <v>2019211121</v>
      </c>
      <c r="C168" s="1" t="s">
        <v>655</v>
      </c>
      <c r="D168" s="1" t="s">
        <v>281</v>
      </c>
      <c r="E168" s="1">
        <v>18782202257</v>
      </c>
      <c r="F168" s="1" t="s">
        <v>656</v>
      </c>
      <c r="G168" s="1" t="s">
        <v>657</v>
      </c>
      <c r="H168" s="1">
        <v>0.75</v>
      </c>
      <c r="I168" s="6"/>
      <c r="J168" s="6"/>
      <c r="K168" s="6"/>
      <c r="L168" s="6"/>
      <c r="M168" s="1"/>
      <c r="N168" s="1"/>
      <c r="O168" s="1"/>
      <c r="P168" s="1"/>
      <c r="Q168" s="1"/>
      <c r="R168" s="1"/>
      <c r="S168" s="1"/>
      <c r="T168" s="1"/>
      <c r="U168" s="3">
        <f t="shared" si="19"/>
        <v>0.75</v>
      </c>
      <c r="V168" s="3">
        <f t="shared" si="20"/>
        <v>0.67500000000000004</v>
      </c>
      <c r="W168" s="1"/>
      <c r="X168" s="1"/>
      <c r="Y168" s="1"/>
      <c r="Z168" s="4"/>
      <c r="AA168" s="4">
        <f t="shared" si="18"/>
        <v>0</v>
      </c>
      <c r="AB168" s="3">
        <f t="shared" si="21"/>
        <v>0.67500000000000004</v>
      </c>
      <c r="AC168" s="1"/>
    </row>
    <row r="169" spans="1:29" ht="129.6" x14ac:dyDescent="0.25">
      <c r="A169" s="1">
        <v>167</v>
      </c>
      <c r="B169" s="1">
        <v>2019211206</v>
      </c>
      <c r="C169" s="1" t="s">
        <v>658</v>
      </c>
      <c r="D169" s="1" t="s">
        <v>876</v>
      </c>
      <c r="E169" s="1">
        <v>18734462468</v>
      </c>
      <c r="F169" s="1" t="s">
        <v>352</v>
      </c>
      <c r="G169" s="1" t="s">
        <v>659</v>
      </c>
      <c r="H169" s="1">
        <v>45</v>
      </c>
      <c r="I169" s="1">
        <v>45</v>
      </c>
      <c r="J169" s="1"/>
      <c r="K169" s="1"/>
      <c r="L169" s="1"/>
      <c r="M169" s="1"/>
      <c r="N169" s="1"/>
      <c r="O169" s="1"/>
      <c r="P169" s="1"/>
      <c r="Q169" s="1" t="s">
        <v>660</v>
      </c>
      <c r="R169" s="1">
        <v>36</v>
      </c>
      <c r="S169" s="1" t="s">
        <v>661</v>
      </c>
      <c r="T169" s="1">
        <v>5</v>
      </c>
      <c r="U169" s="3">
        <f t="shared" si="19"/>
        <v>86</v>
      </c>
      <c r="V169" s="3">
        <f t="shared" si="20"/>
        <v>77.400000000000006</v>
      </c>
      <c r="W169" s="1"/>
      <c r="X169" s="1"/>
      <c r="Y169" s="1"/>
      <c r="Z169" s="4"/>
      <c r="AA169" s="4">
        <v>0</v>
      </c>
      <c r="AB169" s="3">
        <f t="shared" si="21"/>
        <v>77.400000000000006</v>
      </c>
      <c r="AC169" s="1"/>
    </row>
    <row r="170" spans="1:29" ht="57.6" x14ac:dyDescent="0.25">
      <c r="A170" s="1">
        <v>168</v>
      </c>
      <c r="B170" s="1">
        <v>2019211113</v>
      </c>
      <c r="C170" s="1" t="s">
        <v>662</v>
      </c>
      <c r="D170" s="1" t="s">
        <v>281</v>
      </c>
      <c r="E170" s="1">
        <v>18011307907</v>
      </c>
      <c r="F170" s="1" t="s">
        <v>152</v>
      </c>
      <c r="G170" s="6"/>
      <c r="H170" s="6"/>
      <c r="I170" s="6"/>
      <c r="J170" s="6"/>
      <c r="K170" s="6"/>
      <c r="L170" s="6"/>
      <c r="M170" s="1"/>
      <c r="N170" s="1"/>
      <c r="O170" s="1"/>
      <c r="P170" s="1"/>
      <c r="Q170" s="1"/>
      <c r="R170" s="1"/>
      <c r="S170" s="1" t="s">
        <v>663</v>
      </c>
      <c r="T170" s="1">
        <v>7</v>
      </c>
      <c r="U170" s="3">
        <f t="shared" si="19"/>
        <v>7</v>
      </c>
      <c r="V170" s="3">
        <f t="shared" si="20"/>
        <v>6.3</v>
      </c>
      <c r="W170" s="1"/>
      <c r="X170" s="1"/>
      <c r="Y170" s="1"/>
      <c r="Z170" s="4"/>
      <c r="AA170" s="4">
        <f t="shared" ref="AA170:AA175" si="22">Z170*0.1</f>
        <v>0</v>
      </c>
      <c r="AB170" s="3">
        <f t="shared" si="21"/>
        <v>6.3</v>
      </c>
      <c r="AC170" s="1"/>
    </row>
    <row r="171" spans="1:29" ht="100.8" x14ac:dyDescent="0.25">
      <c r="A171" s="1">
        <v>169</v>
      </c>
      <c r="B171" s="1">
        <v>2019211114</v>
      </c>
      <c r="C171" s="1" t="s">
        <v>664</v>
      </c>
      <c r="D171" s="1" t="s">
        <v>281</v>
      </c>
      <c r="E171" s="1">
        <v>19978060098</v>
      </c>
      <c r="F171" s="1" t="s">
        <v>259</v>
      </c>
      <c r="G171" s="6"/>
      <c r="H171" s="6"/>
      <c r="I171" s="6"/>
      <c r="J171" s="6"/>
      <c r="K171" s="6"/>
      <c r="L171" s="6"/>
      <c r="M171" s="1"/>
      <c r="N171" s="1"/>
      <c r="O171" s="1" t="s">
        <v>665</v>
      </c>
      <c r="P171" s="1">
        <v>1</v>
      </c>
      <c r="Q171" s="1" t="s">
        <v>666</v>
      </c>
      <c r="R171" s="1">
        <v>2.25</v>
      </c>
      <c r="S171" s="1"/>
      <c r="T171" s="1"/>
      <c r="U171" s="3">
        <f t="shared" si="19"/>
        <v>3.25</v>
      </c>
      <c r="V171" s="3">
        <f t="shared" si="20"/>
        <v>2.9250000000000003</v>
      </c>
      <c r="W171" s="1" t="s">
        <v>667</v>
      </c>
      <c r="X171" s="1"/>
      <c r="Y171" s="1"/>
      <c r="Z171" s="4">
        <v>0</v>
      </c>
      <c r="AA171" s="4">
        <f t="shared" si="22"/>
        <v>0</v>
      </c>
      <c r="AB171" s="3">
        <f t="shared" si="21"/>
        <v>2.9250000000000003</v>
      </c>
      <c r="AC171" s="1"/>
    </row>
    <row r="172" spans="1:29" ht="28.8" x14ac:dyDescent="0.25">
      <c r="A172" s="1">
        <v>170</v>
      </c>
      <c r="B172" s="1">
        <v>2019211107</v>
      </c>
      <c r="C172" s="1" t="s">
        <v>668</v>
      </c>
      <c r="D172" s="1" t="s">
        <v>281</v>
      </c>
      <c r="E172" s="1">
        <v>17882394429</v>
      </c>
      <c r="F172" s="1" t="s">
        <v>429</v>
      </c>
      <c r="G172" s="1"/>
      <c r="H172" s="1"/>
      <c r="I172" s="1"/>
      <c r="J172" s="1"/>
      <c r="K172" s="1"/>
      <c r="L172" s="1"/>
      <c r="M172" s="1"/>
      <c r="N172" s="1"/>
      <c r="O172" s="1"/>
      <c r="P172" s="1"/>
      <c r="Q172" s="1"/>
      <c r="R172" s="1"/>
      <c r="S172" s="1" t="s">
        <v>669</v>
      </c>
      <c r="T172" s="1">
        <v>15</v>
      </c>
      <c r="U172" s="3">
        <f t="shared" si="19"/>
        <v>15</v>
      </c>
      <c r="V172" s="3">
        <f t="shared" si="20"/>
        <v>13.5</v>
      </c>
      <c r="W172" s="1"/>
      <c r="X172" s="1" t="s">
        <v>670</v>
      </c>
      <c r="Y172" s="1"/>
      <c r="Z172" s="4">
        <v>3</v>
      </c>
      <c r="AA172" s="4">
        <f t="shared" si="22"/>
        <v>0.30000000000000004</v>
      </c>
      <c r="AB172" s="3">
        <f t="shared" si="21"/>
        <v>13.8</v>
      </c>
      <c r="AC172" s="1"/>
    </row>
    <row r="173" spans="1:29" ht="100.8" x14ac:dyDescent="0.25">
      <c r="A173" s="1">
        <v>171</v>
      </c>
      <c r="B173" s="1">
        <v>2019211110</v>
      </c>
      <c r="C173" s="1" t="s">
        <v>671</v>
      </c>
      <c r="D173" s="1" t="s">
        <v>281</v>
      </c>
      <c r="E173" s="1">
        <v>18971451274</v>
      </c>
      <c r="F173" s="1" t="s">
        <v>259</v>
      </c>
      <c r="G173" s="1"/>
      <c r="H173" s="1"/>
      <c r="I173" s="1"/>
      <c r="J173" s="1"/>
      <c r="K173" s="1"/>
      <c r="L173" s="1"/>
      <c r="M173" s="1"/>
      <c r="N173" s="1"/>
      <c r="O173" s="1" t="s">
        <v>672</v>
      </c>
      <c r="P173" s="1">
        <v>1</v>
      </c>
      <c r="Q173" s="1" t="s">
        <v>666</v>
      </c>
      <c r="R173" s="1">
        <v>2.25</v>
      </c>
      <c r="S173" s="1"/>
      <c r="T173" s="1"/>
      <c r="U173" s="3">
        <f t="shared" si="19"/>
        <v>3.25</v>
      </c>
      <c r="V173" s="3">
        <f t="shared" si="20"/>
        <v>2.9250000000000003</v>
      </c>
      <c r="W173" s="1"/>
      <c r="X173" s="1"/>
      <c r="Y173" s="1"/>
      <c r="Z173" s="4"/>
      <c r="AA173" s="4">
        <f t="shared" si="22"/>
        <v>0</v>
      </c>
      <c r="AB173" s="3">
        <f t="shared" si="21"/>
        <v>2.9250000000000003</v>
      </c>
      <c r="AC173" s="1"/>
    </row>
    <row r="174" spans="1:29" ht="100.8" x14ac:dyDescent="0.25">
      <c r="A174" s="1">
        <v>172</v>
      </c>
      <c r="B174" s="1">
        <v>2019211117</v>
      </c>
      <c r="C174" s="1" t="s">
        <v>71</v>
      </c>
      <c r="D174" s="1" t="s">
        <v>281</v>
      </c>
      <c r="E174" s="1">
        <v>15328047925</v>
      </c>
      <c r="F174" s="1" t="s">
        <v>259</v>
      </c>
      <c r="G174" s="1" t="s">
        <v>673</v>
      </c>
      <c r="H174" s="1">
        <v>105</v>
      </c>
      <c r="I174" s="1"/>
      <c r="J174" s="1"/>
      <c r="K174" s="1"/>
      <c r="L174" s="1"/>
      <c r="M174" s="1"/>
      <c r="N174" s="1"/>
      <c r="O174" s="1" t="s">
        <v>674</v>
      </c>
      <c r="P174" s="1">
        <v>1</v>
      </c>
      <c r="Q174" s="1" t="s">
        <v>666</v>
      </c>
      <c r="R174" s="1">
        <v>2.25</v>
      </c>
      <c r="S174" s="1"/>
      <c r="T174" s="1"/>
      <c r="U174" s="3">
        <f t="shared" si="19"/>
        <v>108.25</v>
      </c>
      <c r="V174" s="3">
        <f t="shared" si="20"/>
        <v>97.424999999999997</v>
      </c>
      <c r="W174" s="1"/>
      <c r="X174" s="1" t="s">
        <v>675</v>
      </c>
      <c r="Y174" s="1"/>
      <c r="Z174" s="4">
        <v>3</v>
      </c>
      <c r="AA174" s="4">
        <f t="shared" si="22"/>
        <v>0.30000000000000004</v>
      </c>
      <c r="AB174" s="3">
        <f t="shared" si="21"/>
        <v>97.724999999999994</v>
      </c>
      <c r="AC174" s="1"/>
    </row>
    <row r="175" spans="1:29" ht="96" x14ac:dyDescent="0.25">
      <c r="A175" s="1">
        <v>173</v>
      </c>
      <c r="B175" s="1">
        <v>2019211125</v>
      </c>
      <c r="C175" s="1" t="s">
        <v>676</v>
      </c>
      <c r="D175" s="1" t="s">
        <v>281</v>
      </c>
      <c r="E175" s="1">
        <v>15882048986</v>
      </c>
      <c r="F175" s="1" t="s">
        <v>542</v>
      </c>
      <c r="G175" s="1"/>
      <c r="H175" s="1"/>
      <c r="I175" s="1"/>
      <c r="J175" s="1"/>
      <c r="K175" s="1"/>
      <c r="L175" s="1"/>
      <c r="M175" s="1"/>
      <c r="N175" s="1"/>
      <c r="O175" s="1"/>
      <c r="P175" s="1"/>
      <c r="Q175" s="1"/>
      <c r="R175" s="1"/>
      <c r="S175" s="1" t="s">
        <v>677</v>
      </c>
      <c r="T175" s="1">
        <v>10</v>
      </c>
      <c r="U175" s="3">
        <f t="shared" si="19"/>
        <v>10</v>
      </c>
      <c r="V175" s="3">
        <f t="shared" si="20"/>
        <v>9</v>
      </c>
      <c r="W175" s="1" t="s">
        <v>678</v>
      </c>
      <c r="X175" s="1" t="s">
        <v>679</v>
      </c>
      <c r="Y175" s="1"/>
      <c r="Z175" s="4">
        <v>9</v>
      </c>
      <c r="AA175" s="4">
        <f t="shared" si="22"/>
        <v>0.9</v>
      </c>
      <c r="AB175" s="3">
        <f t="shared" si="21"/>
        <v>9.9</v>
      </c>
      <c r="AC175" s="1"/>
    </row>
    <row r="176" spans="1:29" ht="28.8" x14ac:dyDescent="0.25">
      <c r="A176" s="1">
        <v>174</v>
      </c>
      <c r="B176" s="5">
        <v>2019211217</v>
      </c>
      <c r="C176" s="1" t="s">
        <v>680</v>
      </c>
      <c r="D176" s="1" t="s">
        <v>876</v>
      </c>
      <c r="E176" s="5">
        <v>18780042061</v>
      </c>
      <c r="F176" s="1" t="s">
        <v>359</v>
      </c>
      <c r="G176" s="1"/>
      <c r="H176" s="1"/>
      <c r="I176" s="1"/>
      <c r="J176" s="1"/>
      <c r="K176" s="1"/>
      <c r="L176" s="1"/>
      <c r="M176" s="1"/>
      <c r="N176" s="1"/>
      <c r="O176" s="1"/>
      <c r="P176" s="1"/>
      <c r="Q176" s="1"/>
      <c r="R176" s="1"/>
      <c r="S176" s="1" t="s">
        <v>681</v>
      </c>
      <c r="T176" s="1">
        <v>4</v>
      </c>
      <c r="U176" s="3">
        <f t="shared" si="19"/>
        <v>4</v>
      </c>
      <c r="V176" s="3">
        <f t="shared" si="20"/>
        <v>3.6</v>
      </c>
      <c r="W176" s="1"/>
      <c r="X176" s="1" t="s">
        <v>682</v>
      </c>
      <c r="Y176" s="1" t="s">
        <v>683</v>
      </c>
      <c r="Z176" s="4">
        <v>3.75</v>
      </c>
      <c r="AA176" s="4">
        <v>0.375</v>
      </c>
      <c r="AB176" s="3">
        <f t="shared" si="21"/>
        <v>3.9750000000000001</v>
      </c>
      <c r="AC176" s="1"/>
    </row>
    <row r="177" spans="1:29" ht="43.2" x14ac:dyDescent="0.25">
      <c r="A177" s="1">
        <v>175</v>
      </c>
      <c r="B177" s="1">
        <v>2019211214</v>
      </c>
      <c r="C177" s="1" t="s">
        <v>684</v>
      </c>
      <c r="D177" s="1" t="s">
        <v>876</v>
      </c>
      <c r="E177" s="1">
        <v>18281590793</v>
      </c>
      <c r="F177" s="1" t="s">
        <v>685</v>
      </c>
      <c r="G177" s="1"/>
      <c r="H177" s="1"/>
      <c r="I177" s="1"/>
      <c r="J177" s="1"/>
      <c r="K177" s="1"/>
      <c r="L177" s="1"/>
      <c r="M177" s="1"/>
      <c r="N177" s="1"/>
      <c r="O177" s="1"/>
      <c r="P177" s="1"/>
      <c r="Q177" s="1"/>
      <c r="R177" s="1"/>
      <c r="S177" s="1" t="s">
        <v>686</v>
      </c>
      <c r="T177" s="1">
        <v>10</v>
      </c>
      <c r="U177" s="3">
        <f t="shared" si="19"/>
        <v>10</v>
      </c>
      <c r="V177" s="3">
        <f t="shared" si="20"/>
        <v>9</v>
      </c>
      <c r="W177" s="1" t="s">
        <v>687</v>
      </c>
      <c r="X177" s="1" t="s">
        <v>688</v>
      </c>
      <c r="Y177" s="1" t="s">
        <v>689</v>
      </c>
      <c r="Z177" s="4">
        <v>4.5</v>
      </c>
      <c r="AA177" s="4">
        <v>0.45</v>
      </c>
      <c r="AB177" s="3">
        <f t="shared" si="21"/>
        <v>9.4499999999999993</v>
      </c>
      <c r="AC177" s="1"/>
    </row>
    <row r="178" spans="1:29" ht="120" x14ac:dyDescent="0.25">
      <c r="A178" s="1">
        <v>176</v>
      </c>
      <c r="B178" s="28">
        <v>2019211208</v>
      </c>
      <c r="C178" s="28" t="s">
        <v>690</v>
      </c>
      <c r="D178" s="1" t="s">
        <v>876</v>
      </c>
      <c r="E178" s="28">
        <v>13006162625</v>
      </c>
      <c r="F178" s="28" t="s">
        <v>691</v>
      </c>
      <c r="G178" s="29" t="s">
        <v>904</v>
      </c>
      <c r="H178" s="28">
        <v>59</v>
      </c>
      <c r="I178" s="28"/>
      <c r="J178" s="28"/>
      <c r="K178" s="28"/>
      <c r="L178" s="28"/>
      <c r="M178" s="28"/>
      <c r="N178" s="28"/>
      <c r="O178" s="28" t="s">
        <v>905</v>
      </c>
      <c r="P178" s="28">
        <v>11.2</v>
      </c>
      <c r="Q178" s="28"/>
      <c r="R178" s="28"/>
      <c r="S178" s="28" t="s">
        <v>669</v>
      </c>
      <c r="T178" s="28">
        <v>15</v>
      </c>
      <c r="U178" s="3">
        <f t="shared" si="19"/>
        <v>85.2</v>
      </c>
      <c r="V178" s="3">
        <f t="shared" si="20"/>
        <v>76.680000000000007</v>
      </c>
      <c r="W178" s="28"/>
      <c r="X178" s="28"/>
      <c r="Y178" s="28"/>
      <c r="Z178" s="28"/>
      <c r="AA178" s="28"/>
      <c r="AB178" s="3">
        <f t="shared" si="21"/>
        <v>76.680000000000007</v>
      </c>
      <c r="AC178" s="28"/>
    </row>
    <row r="179" spans="1:29" ht="86.4" x14ac:dyDescent="0.25">
      <c r="A179" s="1">
        <v>177</v>
      </c>
      <c r="B179" s="28">
        <v>2019211226</v>
      </c>
      <c r="C179" s="1" t="s">
        <v>692</v>
      </c>
      <c r="D179" s="1" t="s">
        <v>876</v>
      </c>
      <c r="E179" s="1">
        <v>18772405499</v>
      </c>
      <c r="F179" s="1" t="s">
        <v>490</v>
      </c>
      <c r="G179" s="1" t="s">
        <v>693</v>
      </c>
      <c r="H179" s="1">
        <v>16.5</v>
      </c>
      <c r="I179" s="1"/>
      <c r="J179" s="1"/>
      <c r="K179" s="1"/>
      <c r="L179" s="1"/>
      <c r="M179" s="1"/>
      <c r="N179" s="1"/>
      <c r="O179" s="1"/>
      <c r="P179" s="1"/>
      <c r="Q179" s="1"/>
      <c r="R179" s="1"/>
      <c r="S179" s="1" t="s">
        <v>694</v>
      </c>
      <c r="T179" s="1">
        <v>4</v>
      </c>
      <c r="U179" s="3">
        <f t="shared" si="19"/>
        <v>20.5</v>
      </c>
      <c r="V179" s="3">
        <f t="shared" si="20"/>
        <v>18.45</v>
      </c>
      <c r="W179" s="1" t="s">
        <v>695</v>
      </c>
      <c r="X179" s="1" t="s">
        <v>696</v>
      </c>
      <c r="Y179" s="1" t="s">
        <v>697</v>
      </c>
      <c r="Z179" s="1">
        <v>10</v>
      </c>
      <c r="AA179" s="1">
        <v>1</v>
      </c>
      <c r="AB179" s="3">
        <f t="shared" si="21"/>
        <v>19.45</v>
      </c>
      <c r="AC179" s="28"/>
    </row>
    <row r="180" spans="1:29" ht="43.2" x14ac:dyDescent="0.25">
      <c r="A180" s="1">
        <v>178</v>
      </c>
      <c r="B180" s="1">
        <v>2019211227</v>
      </c>
      <c r="C180" s="1" t="s">
        <v>698</v>
      </c>
      <c r="D180" s="1" t="s">
        <v>876</v>
      </c>
      <c r="E180" s="1">
        <v>18739142376</v>
      </c>
      <c r="F180" s="1" t="s">
        <v>100</v>
      </c>
      <c r="G180" s="1"/>
      <c r="H180" s="1"/>
      <c r="I180" s="1"/>
      <c r="J180" s="1"/>
      <c r="K180" s="1"/>
      <c r="L180" s="1"/>
      <c r="M180" s="1"/>
      <c r="N180" s="1"/>
      <c r="O180" s="1"/>
      <c r="P180" s="1"/>
      <c r="Q180" s="1"/>
      <c r="R180" s="1"/>
      <c r="S180" s="1"/>
      <c r="T180" s="1"/>
      <c r="U180" s="3">
        <f t="shared" si="19"/>
        <v>0</v>
      </c>
      <c r="V180" s="3">
        <f t="shared" si="20"/>
        <v>0</v>
      </c>
      <c r="W180" s="1" t="s">
        <v>699</v>
      </c>
      <c r="X180" s="1" t="s">
        <v>700</v>
      </c>
      <c r="Y180" s="1"/>
      <c r="Z180" s="4">
        <v>5</v>
      </c>
      <c r="AA180" s="4">
        <v>0.5</v>
      </c>
      <c r="AB180" s="3">
        <f t="shared" si="21"/>
        <v>0.5</v>
      </c>
      <c r="AC180" s="1"/>
    </row>
    <row r="181" spans="1:29" ht="72" x14ac:dyDescent="0.25">
      <c r="A181" s="1">
        <v>179</v>
      </c>
      <c r="B181" s="21">
        <v>2019211168</v>
      </c>
      <c r="C181" s="21" t="s">
        <v>701</v>
      </c>
      <c r="D181" s="1" t="s">
        <v>281</v>
      </c>
      <c r="E181" s="21">
        <v>18375880727</v>
      </c>
      <c r="F181" s="1" t="s">
        <v>342</v>
      </c>
      <c r="G181" s="1"/>
      <c r="H181" s="1"/>
      <c r="I181" s="1"/>
      <c r="J181" s="1"/>
      <c r="K181" s="1"/>
      <c r="L181" s="1"/>
      <c r="M181" s="1"/>
      <c r="N181" s="1"/>
      <c r="O181" s="1"/>
      <c r="P181" s="1"/>
      <c r="Q181" s="1"/>
      <c r="R181" s="1"/>
      <c r="S181" s="1" t="s">
        <v>702</v>
      </c>
      <c r="T181" s="1">
        <v>15</v>
      </c>
      <c r="U181" s="1">
        <f t="shared" si="19"/>
        <v>15</v>
      </c>
      <c r="V181" s="21">
        <f t="shared" si="20"/>
        <v>13.5</v>
      </c>
      <c r="W181" s="1" t="s">
        <v>703</v>
      </c>
      <c r="X181" s="1" t="s">
        <v>704</v>
      </c>
      <c r="Y181" s="1" t="s">
        <v>705</v>
      </c>
      <c r="Z181" s="21">
        <v>10</v>
      </c>
      <c r="AA181" s="21">
        <f>Z181*0.1</f>
        <v>1</v>
      </c>
      <c r="AB181" s="30">
        <f t="shared" si="21"/>
        <v>14.5</v>
      </c>
      <c r="AC181" s="21"/>
    </row>
    <row r="182" spans="1:29" ht="43.2" x14ac:dyDescent="0.25">
      <c r="A182" s="1">
        <v>180</v>
      </c>
      <c r="B182" s="21">
        <v>2019211165</v>
      </c>
      <c r="C182" s="21" t="s">
        <v>706</v>
      </c>
      <c r="D182" s="1" t="s">
        <v>281</v>
      </c>
      <c r="E182" s="21">
        <v>15828258576</v>
      </c>
      <c r="F182" s="21" t="s">
        <v>656</v>
      </c>
      <c r="G182" s="21"/>
      <c r="H182" s="30">
        <v>0</v>
      </c>
      <c r="I182" s="21"/>
      <c r="J182" s="30">
        <v>0</v>
      </c>
      <c r="K182" s="21"/>
      <c r="L182" s="30">
        <v>0</v>
      </c>
      <c r="M182" s="21"/>
      <c r="N182" s="30">
        <v>0</v>
      </c>
      <c r="O182" s="21"/>
      <c r="P182" s="30">
        <v>0</v>
      </c>
      <c r="Q182" s="21"/>
      <c r="R182" s="30">
        <v>0</v>
      </c>
      <c r="S182" s="1" t="s">
        <v>707</v>
      </c>
      <c r="T182" s="30">
        <v>7</v>
      </c>
      <c r="U182" s="1">
        <f t="shared" si="19"/>
        <v>7</v>
      </c>
      <c r="V182" s="21">
        <f t="shared" si="20"/>
        <v>6.3</v>
      </c>
      <c r="W182" s="21"/>
      <c r="X182" s="1" t="s">
        <v>708</v>
      </c>
      <c r="Y182" s="1" t="s">
        <v>709</v>
      </c>
      <c r="Z182" s="30">
        <v>6</v>
      </c>
      <c r="AA182" s="30">
        <v>0.6</v>
      </c>
      <c r="AB182" s="30">
        <f t="shared" si="21"/>
        <v>6.8999999999999995</v>
      </c>
      <c r="AC182" s="21"/>
    </row>
    <row r="183" spans="1:29" ht="28.8" x14ac:dyDescent="0.25">
      <c r="A183" s="1">
        <v>181</v>
      </c>
      <c r="B183" s="21">
        <v>2019211116</v>
      </c>
      <c r="C183" s="21" t="s">
        <v>710</v>
      </c>
      <c r="D183" s="1" t="s">
        <v>281</v>
      </c>
      <c r="E183" s="21">
        <v>15680570995</v>
      </c>
      <c r="F183" s="21" t="s">
        <v>429</v>
      </c>
      <c r="G183" s="21"/>
      <c r="H183" s="21">
        <v>0</v>
      </c>
      <c r="I183" s="21"/>
      <c r="J183" s="21">
        <v>0</v>
      </c>
      <c r="K183" s="21"/>
      <c r="L183" s="21">
        <v>0</v>
      </c>
      <c r="M183" s="21"/>
      <c r="N183" s="21">
        <v>0</v>
      </c>
      <c r="O183" s="21"/>
      <c r="P183" s="21">
        <v>0</v>
      </c>
      <c r="Q183" s="21"/>
      <c r="R183" s="21">
        <v>0</v>
      </c>
      <c r="S183" s="1" t="s">
        <v>711</v>
      </c>
      <c r="T183" s="21">
        <v>10</v>
      </c>
      <c r="U183" s="1">
        <f t="shared" si="19"/>
        <v>10</v>
      </c>
      <c r="V183" s="21">
        <f t="shared" si="20"/>
        <v>9</v>
      </c>
      <c r="W183" s="21"/>
      <c r="X183" s="21"/>
      <c r="Y183" s="21"/>
      <c r="Z183" s="21">
        <v>0</v>
      </c>
      <c r="AA183" s="21">
        <v>0</v>
      </c>
      <c r="AB183" s="30">
        <f t="shared" si="21"/>
        <v>9</v>
      </c>
      <c r="AC183" s="21"/>
    </row>
    <row r="184" spans="1:29" ht="302.39999999999998" x14ac:dyDescent="0.25">
      <c r="A184" s="1">
        <v>182</v>
      </c>
      <c r="B184" s="31" t="s">
        <v>712</v>
      </c>
      <c r="C184" s="1" t="s">
        <v>713</v>
      </c>
      <c r="D184" s="1" t="s">
        <v>281</v>
      </c>
      <c r="E184" s="21">
        <v>18408231456</v>
      </c>
      <c r="F184" s="21" t="s">
        <v>222</v>
      </c>
      <c r="G184" s="1" t="s">
        <v>714</v>
      </c>
      <c r="H184" s="21">
        <v>66</v>
      </c>
      <c r="I184" s="21"/>
      <c r="J184" s="21"/>
      <c r="K184" s="21"/>
      <c r="L184" s="21"/>
      <c r="M184" s="21"/>
      <c r="N184" s="21"/>
      <c r="O184" s="21"/>
      <c r="P184" s="21"/>
      <c r="Q184" s="21"/>
      <c r="R184" s="21"/>
      <c r="S184" s="1" t="s">
        <v>411</v>
      </c>
      <c r="T184" s="21">
        <v>15</v>
      </c>
      <c r="U184" s="1">
        <f t="shared" si="19"/>
        <v>81</v>
      </c>
      <c r="V184" s="21">
        <f t="shared" si="20"/>
        <v>72.900000000000006</v>
      </c>
      <c r="W184" s="21"/>
      <c r="X184" s="1" t="s">
        <v>715</v>
      </c>
      <c r="Y184" s="21"/>
      <c r="Z184" s="21">
        <v>8</v>
      </c>
      <c r="AA184" s="21">
        <v>0.8</v>
      </c>
      <c r="AB184" s="30">
        <f t="shared" si="21"/>
        <v>73.7</v>
      </c>
      <c r="AC184" s="21"/>
    </row>
    <row r="185" spans="1:29" ht="115.2" x14ac:dyDescent="0.25">
      <c r="A185" s="1">
        <v>183</v>
      </c>
      <c r="B185" s="21">
        <v>2019211166</v>
      </c>
      <c r="C185" s="21" t="s">
        <v>716</v>
      </c>
      <c r="D185" s="1" t="s">
        <v>281</v>
      </c>
      <c r="E185" s="21">
        <v>15223104755</v>
      </c>
      <c r="F185" s="21" t="s">
        <v>429</v>
      </c>
      <c r="G185" s="21"/>
      <c r="H185" s="21"/>
      <c r="I185" s="21"/>
      <c r="J185" s="21"/>
      <c r="K185" s="21"/>
      <c r="L185" s="21"/>
      <c r="M185" s="21"/>
      <c r="N185" s="21"/>
      <c r="O185" s="1" t="s">
        <v>717</v>
      </c>
      <c r="P185" s="21">
        <v>13</v>
      </c>
      <c r="Q185" s="21"/>
      <c r="R185" s="21"/>
      <c r="S185" s="1" t="s">
        <v>718</v>
      </c>
      <c r="T185" s="21">
        <v>15</v>
      </c>
      <c r="U185" s="1">
        <f t="shared" si="19"/>
        <v>28</v>
      </c>
      <c r="V185" s="21">
        <f t="shared" si="20"/>
        <v>25.2</v>
      </c>
      <c r="W185" s="21"/>
      <c r="X185" s="1" t="s">
        <v>719</v>
      </c>
      <c r="Y185" s="7"/>
      <c r="Z185" s="21">
        <v>10</v>
      </c>
      <c r="AA185" s="21">
        <f>Z185*0.1</f>
        <v>1</v>
      </c>
      <c r="AB185" s="30">
        <f t="shared" si="21"/>
        <v>26.2</v>
      </c>
      <c r="AC185" s="21"/>
    </row>
    <row r="186" spans="1:29" ht="100.8" x14ac:dyDescent="0.25">
      <c r="A186" s="1">
        <v>184</v>
      </c>
      <c r="B186" s="21">
        <v>2019211142</v>
      </c>
      <c r="C186" s="21" t="s">
        <v>720</v>
      </c>
      <c r="D186" s="1" t="s">
        <v>281</v>
      </c>
      <c r="E186" s="21">
        <v>18368913009</v>
      </c>
      <c r="F186" s="21" t="s">
        <v>437</v>
      </c>
      <c r="G186" s="21"/>
      <c r="H186" s="21">
        <v>0</v>
      </c>
      <c r="I186" s="21"/>
      <c r="J186" s="21">
        <v>0</v>
      </c>
      <c r="K186" s="21"/>
      <c r="L186" s="21">
        <v>0</v>
      </c>
      <c r="M186" s="21"/>
      <c r="N186" s="21">
        <v>0</v>
      </c>
      <c r="O186" s="1" t="s">
        <v>721</v>
      </c>
      <c r="P186" s="21">
        <v>8.5</v>
      </c>
      <c r="Q186" s="1" t="s">
        <v>722</v>
      </c>
      <c r="R186" s="21">
        <v>1.125</v>
      </c>
      <c r="S186" s="21"/>
      <c r="T186" s="21">
        <v>0</v>
      </c>
      <c r="U186" s="1">
        <f t="shared" ref="U186:U205" si="23">H186+J186+L186+N186+P186+R186+T186</f>
        <v>9.625</v>
      </c>
      <c r="V186" s="21">
        <f t="shared" ref="V186:V205" si="24">U186*0.9</f>
        <v>8.6624999999999996</v>
      </c>
      <c r="W186" s="1" t="s">
        <v>906</v>
      </c>
      <c r="X186" s="21"/>
      <c r="Y186" s="21"/>
      <c r="Z186" s="21">
        <v>1</v>
      </c>
      <c r="AA186" s="21">
        <v>0.1</v>
      </c>
      <c r="AB186" s="30">
        <f t="shared" ref="AB186:AB217" si="25">V186+AA186</f>
        <v>8.7624999999999993</v>
      </c>
      <c r="AC186" s="21"/>
    </row>
    <row r="187" spans="1:29" ht="57.6" x14ac:dyDescent="0.25">
      <c r="A187" s="1">
        <v>185</v>
      </c>
      <c r="B187" s="21">
        <v>2019211145</v>
      </c>
      <c r="C187" s="21" t="s">
        <v>724</v>
      </c>
      <c r="D187" s="1" t="s">
        <v>281</v>
      </c>
      <c r="E187" s="21">
        <v>15800708557</v>
      </c>
      <c r="F187" s="21" t="s">
        <v>146</v>
      </c>
      <c r="G187" s="23" t="s">
        <v>907</v>
      </c>
      <c r="H187" s="21">
        <v>3.5</v>
      </c>
      <c r="I187" s="21"/>
      <c r="J187" s="21"/>
      <c r="K187" s="21"/>
      <c r="L187" s="21"/>
      <c r="M187" s="21"/>
      <c r="N187" s="21"/>
      <c r="O187" s="21"/>
      <c r="P187" s="21"/>
      <c r="Q187" s="21"/>
      <c r="R187" s="21"/>
      <c r="S187" s="1" t="s">
        <v>725</v>
      </c>
      <c r="T187" s="21">
        <v>15</v>
      </c>
      <c r="U187" s="1">
        <f t="shared" si="23"/>
        <v>18.5</v>
      </c>
      <c r="V187" s="21">
        <f t="shared" si="24"/>
        <v>16.650000000000002</v>
      </c>
      <c r="W187" s="1" t="s">
        <v>117</v>
      </c>
      <c r="X187" s="1" t="s">
        <v>726</v>
      </c>
      <c r="Y187" s="21"/>
      <c r="Z187" s="21">
        <v>10</v>
      </c>
      <c r="AA187" s="21">
        <v>1</v>
      </c>
      <c r="AB187" s="30">
        <f t="shared" si="25"/>
        <v>17.650000000000002</v>
      </c>
      <c r="AC187" s="21"/>
    </row>
    <row r="188" spans="1:29" ht="100.8" x14ac:dyDescent="0.25">
      <c r="A188" s="1">
        <v>186</v>
      </c>
      <c r="B188" s="21">
        <v>2019211127</v>
      </c>
      <c r="C188" s="21" t="s">
        <v>727</v>
      </c>
      <c r="D188" s="1" t="s">
        <v>281</v>
      </c>
      <c r="E188" s="21">
        <v>18398631580</v>
      </c>
      <c r="F188" s="21" t="s">
        <v>395</v>
      </c>
      <c r="G188" s="1" t="s">
        <v>908</v>
      </c>
      <c r="H188" s="21">
        <v>115</v>
      </c>
      <c r="I188" s="21"/>
      <c r="J188" s="21"/>
      <c r="K188" s="21"/>
      <c r="L188" s="21"/>
      <c r="M188" s="21"/>
      <c r="N188" s="21"/>
      <c r="O188" s="21"/>
      <c r="P188" s="21"/>
      <c r="Q188" s="21"/>
      <c r="R188" s="21"/>
      <c r="S188" s="1" t="s">
        <v>909</v>
      </c>
      <c r="T188" s="21">
        <v>4</v>
      </c>
      <c r="U188" s="1">
        <f t="shared" si="23"/>
        <v>119</v>
      </c>
      <c r="V188" s="21">
        <f t="shared" si="24"/>
        <v>107.10000000000001</v>
      </c>
      <c r="W188" s="21"/>
      <c r="X188" s="21"/>
      <c r="Y188" s="21"/>
      <c r="Z188" s="21"/>
      <c r="AA188" s="21"/>
      <c r="AB188" s="30">
        <f t="shared" si="25"/>
        <v>107.10000000000001</v>
      </c>
      <c r="AC188" s="21"/>
    </row>
    <row r="189" spans="1:29" ht="28.8" x14ac:dyDescent="0.25">
      <c r="A189" s="1">
        <v>187</v>
      </c>
      <c r="B189" s="1">
        <v>2019211144</v>
      </c>
      <c r="C189" s="1" t="s">
        <v>730</v>
      </c>
      <c r="D189" s="1" t="s">
        <v>281</v>
      </c>
      <c r="E189" s="1">
        <v>18428103852</v>
      </c>
      <c r="F189" s="1" t="s">
        <v>429</v>
      </c>
      <c r="G189" s="1"/>
      <c r="H189" s="1"/>
      <c r="I189" s="1"/>
      <c r="J189" s="1"/>
      <c r="K189" s="1"/>
      <c r="L189" s="1"/>
      <c r="M189" s="1"/>
      <c r="N189" s="1"/>
      <c r="O189" s="1"/>
      <c r="P189" s="1"/>
      <c r="Q189" s="1"/>
      <c r="R189" s="1"/>
      <c r="S189" s="1" t="s">
        <v>731</v>
      </c>
      <c r="T189" s="1">
        <v>15</v>
      </c>
      <c r="U189" s="1">
        <f t="shared" si="23"/>
        <v>15</v>
      </c>
      <c r="V189" s="21">
        <f t="shared" si="24"/>
        <v>13.5</v>
      </c>
      <c r="W189" s="1" t="s">
        <v>732</v>
      </c>
      <c r="X189" s="1" t="s">
        <v>733</v>
      </c>
      <c r="Y189" s="1"/>
      <c r="Z189" s="1">
        <v>4</v>
      </c>
      <c r="AA189" s="1">
        <v>0.4</v>
      </c>
      <c r="AB189" s="30">
        <f t="shared" si="25"/>
        <v>13.9</v>
      </c>
      <c r="AC189" s="21"/>
    </row>
    <row r="190" spans="1:29" ht="144" x14ac:dyDescent="0.25">
      <c r="A190" s="1">
        <v>188</v>
      </c>
      <c r="B190" s="21">
        <v>2019211167</v>
      </c>
      <c r="C190" s="21" t="s">
        <v>734</v>
      </c>
      <c r="D190" s="1" t="s">
        <v>281</v>
      </c>
      <c r="E190" s="31" t="s">
        <v>735</v>
      </c>
      <c r="F190" s="21" t="s">
        <v>143</v>
      </c>
      <c r="G190" s="1" t="s">
        <v>910</v>
      </c>
      <c r="H190" s="1">
        <v>0</v>
      </c>
      <c r="I190" s="1"/>
      <c r="J190" s="1"/>
      <c r="K190" s="1"/>
      <c r="L190" s="1"/>
      <c r="M190" s="1"/>
      <c r="N190" s="1"/>
      <c r="O190" s="1" t="s">
        <v>737</v>
      </c>
      <c r="P190" s="1">
        <v>0.5</v>
      </c>
      <c r="Q190" s="1"/>
      <c r="R190" s="1"/>
      <c r="S190" s="1" t="s">
        <v>738</v>
      </c>
      <c r="T190" s="1">
        <v>5</v>
      </c>
      <c r="U190" s="1">
        <f t="shared" si="23"/>
        <v>5.5</v>
      </c>
      <c r="V190" s="21">
        <f t="shared" si="24"/>
        <v>4.95</v>
      </c>
      <c r="W190" s="1" t="s">
        <v>911</v>
      </c>
      <c r="X190" s="1"/>
      <c r="Y190" s="1"/>
      <c r="Z190" s="21">
        <v>0</v>
      </c>
      <c r="AA190" s="21">
        <v>0</v>
      </c>
      <c r="AB190" s="30">
        <f t="shared" si="25"/>
        <v>4.95</v>
      </c>
      <c r="AC190" s="21"/>
    </row>
    <row r="191" spans="1:29" ht="43.2" x14ac:dyDescent="0.25">
      <c r="A191" s="1">
        <v>189</v>
      </c>
      <c r="B191" s="21">
        <v>2019211173</v>
      </c>
      <c r="C191" s="21" t="s">
        <v>740</v>
      </c>
      <c r="D191" s="1" t="s">
        <v>281</v>
      </c>
      <c r="E191" s="21">
        <v>18228228591</v>
      </c>
      <c r="F191" s="21" t="s">
        <v>152</v>
      </c>
      <c r="G191" s="1" t="s">
        <v>741</v>
      </c>
      <c r="H191" s="1">
        <v>10.5</v>
      </c>
      <c r="I191" s="1"/>
      <c r="J191" s="1"/>
      <c r="K191" s="1"/>
      <c r="L191" s="1"/>
      <c r="M191" s="1"/>
      <c r="N191" s="1"/>
      <c r="O191" s="1"/>
      <c r="P191" s="1"/>
      <c r="Q191" s="1"/>
      <c r="R191" s="1"/>
      <c r="S191" s="1" t="s">
        <v>742</v>
      </c>
      <c r="T191" s="1">
        <v>5</v>
      </c>
      <c r="U191" s="1">
        <f t="shared" si="23"/>
        <v>15.5</v>
      </c>
      <c r="V191" s="21">
        <f t="shared" si="24"/>
        <v>13.950000000000001</v>
      </c>
      <c r="W191" s="1" t="s">
        <v>743</v>
      </c>
      <c r="X191" s="1"/>
      <c r="Y191" s="1"/>
      <c r="Z191" s="21">
        <v>0</v>
      </c>
      <c r="AA191" s="21">
        <v>0</v>
      </c>
      <c r="AB191" s="30">
        <f t="shared" si="25"/>
        <v>13.950000000000001</v>
      </c>
      <c r="AC191" s="21"/>
    </row>
    <row r="192" spans="1:29" ht="72" x14ac:dyDescent="0.25">
      <c r="A192" s="1">
        <v>190</v>
      </c>
      <c r="B192" s="21">
        <v>2019211174</v>
      </c>
      <c r="C192" s="21" t="s">
        <v>744</v>
      </c>
      <c r="D192" s="1" t="s">
        <v>281</v>
      </c>
      <c r="E192" s="21">
        <v>15520721736</v>
      </c>
      <c r="F192" s="21" t="s">
        <v>67</v>
      </c>
      <c r="G192" s="1" t="s">
        <v>745</v>
      </c>
      <c r="H192" s="1">
        <v>4.5</v>
      </c>
      <c r="I192" s="1"/>
      <c r="J192" s="1"/>
      <c r="K192" s="1"/>
      <c r="L192" s="1"/>
      <c r="M192" s="1"/>
      <c r="N192" s="1"/>
      <c r="O192" s="1" t="s">
        <v>746</v>
      </c>
      <c r="P192" s="1">
        <v>10</v>
      </c>
      <c r="Q192" s="1" t="s">
        <v>747</v>
      </c>
      <c r="R192" s="1">
        <v>5.63</v>
      </c>
      <c r="S192" s="1" t="s">
        <v>912</v>
      </c>
      <c r="T192" s="1">
        <v>17</v>
      </c>
      <c r="U192" s="1">
        <f t="shared" si="23"/>
        <v>37.129999999999995</v>
      </c>
      <c r="V192" s="21">
        <f t="shared" si="24"/>
        <v>33.416999999999994</v>
      </c>
      <c r="W192" s="1" t="s">
        <v>337</v>
      </c>
      <c r="X192" s="1" t="s">
        <v>749</v>
      </c>
      <c r="Y192" s="1" t="s">
        <v>750</v>
      </c>
      <c r="Z192" s="21">
        <v>5.75</v>
      </c>
      <c r="AA192" s="21">
        <f>Z192*0.1</f>
        <v>0.57500000000000007</v>
      </c>
      <c r="AB192" s="30">
        <f t="shared" si="25"/>
        <v>33.991999999999997</v>
      </c>
      <c r="AC192" s="21"/>
    </row>
    <row r="193" spans="1:29" ht="28.8" x14ac:dyDescent="0.25">
      <c r="A193" s="1">
        <v>191</v>
      </c>
      <c r="B193" s="21">
        <v>2019211139</v>
      </c>
      <c r="C193" s="21" t="s">
        <v>751</v>
      </c>
      <c r="D193" s="1" t="s">
        <v>281</v>
      </c>
      <c r="E193" s="21">
        <v>18200459039</v>
      </c>
      <c r="F193" s="21" t="s">
        <v>152</v>
      </c>
      <c r="G193" s="21"/>
      <c r="H193" s="21"/>
      <c r="I193" s="21"/>
      <c r="J193" s="21"/>
      <c r="K193" s="21"/>
      <c r="L193" s="21"/>
      <c r="M193" s="21"/>
      <c r="N193" s="21"/>
      <c r="O193" s="21"/>
      <c r="P193" s="21"/>
      <c r="Q193" s="21"/>
      <c r="R193" s="21"/>
      <c r="S193" s="1" t="s">
        <v>752</v>
      </c>
      <c r="T193" s="32">
        <v>10</v>
      </c>
      <c r="U193" s="1">
        <f t="shared" si="23"/>
        <v>10</v>
      </c>
      <c r="V193" s="21">
        <f t="shared" si="24"/>
        <v>9</v>
      </c>
      <c r="W193" s="21"/>
      <c r="X193" s="1"/>
      <c r="Y193" s="1" t="s">
        <v>753</v>
      </c>
      <c r="Z193" s="21"/>
      <c r="AA193" s="21"/>
      <c r="AB193" s="30">
        <f t="shared" si="25"/>
        <v>9</v>
      </c>
      <c r="AC193" s="21"/>
    </row>
    <row r="194" spans="1:29" ht="72" x14ac:dyDescent="0.25">
      <c r="A194" s="1">
        <v>192</v>
      </c>
      <c r="B194" s="21">
        <v>2019211137</v>
      </c>
      <c r="C194" s="21" t="s">
        <v>754</v>
      </c>
      <c r="D194" s="1" t="s">
        <v>281</v>
      </c>
      <c r="E194" s="21">
        <v>13890052207</v>
      </c>
      <c r="F194" s="21" t="s">
        <v>67</v>
      </c>
      <c r="G194" s="21"/>
      <c r="H194" s="21"/>
      <c r="I194" s="21"/>
      <c r="J194" s="21"/>
      <c r="K194" s="21"/>
      <c r="L194" s="21"/>
      <c r="M194" s="1"/>
      <c r="N194" s="21"/>
      <c r="O194" s="21"/>
      <c r="P194" s="21"/>
      <c r="Q194" s="21"/>
      <c r="R194" s="21"/>
      <c r="S194" s="1" t="s">
        <v>755</v>
      </c>
      <c r="T194" s="21">
        <v>4</v>
      </c>
      <c r="U194" s="1">
        <f t="shared" si="23"/>
        <v>4</v>
      </c>
      <c r="V194" s="21">
        <f t="shared" si="24"/>
        <v>3.6</v>
      </c>
      <c r="W194" s="1" t="s">
        <v>756</v>
      </c>
      <c r="X194" s="1" t="s">
        <v>757</v>
      </c>
      <c r="Y194" s="1" t="s">
        <v>758</v>
      </c>
      <c r="Z194" s="21">
        <v>10</v>
      </c>
      <c r="AA194" s="21">
        <v>1</v>
      </c>
      <c r="AB194" s="30">
        <f t="shared" si="25"/>
        <v>4.5999999999999996</v>
      </c>
      <c r="AC194" s="21"/>
    </row>
    <row r="195" spans="1:29" ht="374.4" x14ac:dyDescent="0.25">
      <c r="A195" s="1">
        <v>193</v>
      </c>
      <c r="B195" s="21">
        <v>2019211131</v>
      </c>
      <c r="C195" s="21" t="s">
        <v>759</v>
      </c>
      <c r="D195" s="1" t="s">
        <v>281</v>
      </c>
      <c r="E195" s="21">
        <v>19982025946</v>
      </c>
      <c r="F195" s="21" t="s">
        <v>437</v>
      </c>
      <c r="G195" s="1" t="s">
        <v>760</v>
      </c>
      <c r="H195" s="21">
        <v>106</v>
      </c>
      <c r="I195" s="21"/>
      <c r="J195" s="21"/>
      <c r="K195" s="21"/>
      <c r="L195" s="21"/>
      <c r="M195" s="21"/>
      <c r="N195" s="21"/>
      <c r="O195" s="21"/>
      <c r="P195" s="21"/>
      <c r="Q195" s="1" t="s">
        <v>761</v>
      </c>
      <c r="R195" s="21">
        <v>19.125</v>
      </c>
      <c r="S195" s="21"/>
      <c r="T195" s="21"/>
      <c r="U195" s="1">
        <f t="shared" si="23"/>
        <v>125.125</v>
      </c>
      <c r="V195" s="21">
        <f t="shared" si="24"/>
        <v>112.6125</v>
      </c>
      <c r="W195" s="21"/>
      <c r="X195" s="21"/>
      <c r="Y195" s="21"/>
      <c r="Z195" s="21"/>
      <c r="AA195" s="21"/>
      <c r="AB195" s="30">
        <f t="shared" si="25"/>
        <v>112.6125</v>
      </c>
      <c r="AC195" s="21"/>
    </row>
    <row r="196" spans="1:29" ht="43.2" x14ac:dyDescent="0.25">
      <c r="A196" s="1">
        <v>194</v>
      </c>
      <c r="B196" s="21">
        <v>2019211119</v>
      </c>
      <c r="C196" s="21" t="s">
        <v>762</v>
      </c>
      <c r="D196" s="1" t="s">
        <v>281</v>
      </c>
      <c r="E196" s="21">
        <v>15682033573</v>
      </c>
      <c r="F196" s="21" t="s">
        <v>268</v>
      </c>
      <c r="G196" s="1" t="s">
        <v>913</v>
      </c>
      <c r="H196" s="1">
        <v>0.75</v>
      </c>
      <c r="I196" s="21"/>
      <c r="J196" s="21"/>
      <c r="K196" s="21"/>
      <c r="L196" s="21"/>
      <c r="M196" s="21"/>
      <c r="N196" s="21"/>
      <c r="O196" s="21"/>
      <c r="P196" s="21"/>
      <c r="Q196" s="1"/>
      <c r="R196" s="21"/>
      <c r="S196" s="1" t="s">
        <v>914</v>
      </c>
      <c r="T196" s="21">
        <v>0</v>
      </c>
      <c r="U196" s="1">
        <f t="shared" si="23"/>
        <v>0.75</v>
      </c>
      <c r="V196" s="21">
        <f t="shared" si="24"/>
        <v>0.67500000000000004</v>
      </c>
      <c r="W196" s="21"/>
      <c r="X196" s="21"/>
      <c r="Y196" s="21"/>
      <c r="Z196" s="21"/>
      <c r="AA196" s="21"/>
      <c r="AB196" s="30">
        <f t="shared" si="25"/>
        <v>0.67500000000000004</v>
      </c>
      <c r="AC196" s="21"/>
    </row>
    <row r="197" spans="1:29" ht="28.8" x14ac:dyDescent="0.25">
      <c r="A197" s="1">
        <v>195</v>
      </c>
      <c r="B197" s="21">
        <v>2019211118</v>
      </c>
      <c r="C197" s="21" t="s">
        <v>765</v>
      </c>
      <c r="D197" s="1" t="s">
        <v>281</v>
      </c>
      <c r="E197" s="21">
        <v>18281570298</v>
      </c>
      <c r="F197" s="21" t="s">
        <v>339</v>
      </c>
      <c r="G197" s="1"/>
      <c r="H197" s="1"/>
      <c r="I197" s="21"/>
      <c r="J197" s="21"/>
      <c r="K197" s="21"/>
      <c r="L197" s="21"/>
      <c r="M197" s="21"/>
      <c r="N197" s="21"/>
      <c r="O197" s="21"/>
      <c r="P197" s="21"/>
      <c r="Q197" s="1"/>
      <c r="R197" s="21"/>
      <c r="S197" s="1" t="s">
        <v>243</v>
      </c>
      <c r="T197" s="21">
        <v>15</v>
      </c>
      <c r="U197" s="1">
        <f t="shared" si="23"/>
        <v>15</v>
      </c>
      <c r="V197" s="21">
        <f t="shared" si="24"/>
        <v>13.5</v>
      </c>
      <c r="W197" s="21"/>
      <c r="X197" s="21"/>
      <c r="Y197" s="21"/>
      <c r="Z197" s="21"/>
      <c r="AA197" s="21"/>
      <c r="AB197" s="30">
        <f t="shared" si="25"/>
        <v>13.5</v>
      </c>
      <c r="AC197" s="21"/>
    </row>
    <row r="198" spans="1:29" ht="28.8" x14ac:dyDescent="0.25">
      <c r="A198" s="1">
        <v>196</v>
      </c>
      <c r="B198" s="21">
        <v>2019211148</v>
      </c>
      <c r="C198" s="21" t="s">
        <v>766</v>
      </c>
      <c r="D198" s="1" t="s">
        <v>281</v>
      </c>
      <c r="E198" s="21">
        <v>13096310660</v>
      </c>
      <c r="F198" s="21" t="s">
        <v>105</v>
      </c>
      <c r="G198" s="21"/>
      <c r="H198" s="21"/>
      <c r="I198" s="21"/>
      <c r="J198" s="21"/>
      <c r="K198" s="21"/>
      <c r="L198" s="21"/>
      <c r="M198" s="21"/>
      <c r="N198" s="21"/>
      <c r="O198" s="21"/>
      <c r="P198" s="21"/>
      <c r="Q198" s="21"/>
      <c r="R198" s="21"/>
      <c r="S198" s="1" t="s">
        <v>767</v>
      </c>
      <c r="T198" s="21">
        <v>10</v>
      </c>
      <c r="U198" s="1">
        <f t="shared" si="23"/>
        <v>10</v>
      </c>
      <c r="V198" s="21">
        <f t="shared" si="24"/>
        <v>9</v>
      </c>
      <c r="W198" s="21"/>
      <c r="X198" s="21"/>
      <c r="Y198" s="21"/>
      <c r="Z198" s="21"/>
      <c r="AA198" s="21"/>
      <c r="AB198" s="30">
        <f t="shared" si="25"/>
        <v>9</v>
      </c>
      <c r="AC198" s="21"/>
    </row>
    <row r="199" spans="1:29" ht="28.8" x14ac:dyDescent="0.25">
      <c r="A199" s="1">
        <v>197</v>
      </c>
      <c r="B199" s="21">
        <v>2019211219</v>
      </c>
      <c r="C199" s="21" t="s">
        <v>768</v>
      </c>
      <c r="D199" s="1" t="s">
        <v>876</v>
      </c>
      <c r="E199" s="21">
        <v>15198267337</v>
      </c>
      <c r="F199" s="21" t="s">
        <v>599</v>
      </c>
      <c r="G199" s="21"/>
      <c r="H199" s="21"/>
      <c r="I199" s="21"/>
      <c r="J199" s="21"/>
      <c r="K199" s="21"/>
      <c r="L199" s="21"/>
      <c r="M199" s="21"/>
      <c r="N199" s="21"/>
      <c r="O199" s="21"/>
      <c r="P199" s="21"/>
      <c r="Q199" s="21"/>
      <c r="R199" s="21"/>
      <c r="S199" s="1" t="s">
        <v>769</v>
      </c>
      <c r="T199" s="21">
        <v>10</v>
      </c>
      <c r="U199" s="1">
        <f t="shared" si="23"/>
        <v>10</v>
      </c>
      <c r="V199" s="21">
        <f t="shared" si="24"/>
        <v>9</v>
      </c>
      <c r="W199" s="21"/>
      <c r="X199" s="21"/>
      <c r="Y199" s="21"/>
      <c r="Z199" s="21"/>
      <c r="AA199" s="21"/>
      <c r="AB199" s="30">
        <f t="shared" si="25"/>
        <v>9</v>
      </c>
      <c r="AC199" s="21"/>
    </row>
    <row r="200" spans="1:29" ht="86.4" x14ac:dyDescent="0.25">
      <c r="A200" s="1">
        <v>198</v>
      </c>
      <c r="B200" s="21">
        <v>2019211231</v>
      </c>
      <c r="C200" s="21" t="s">
        <v>770</v>
      </c>
      <c r="D200" s="1" t="s">
        <v>876</v>
      </c>
      <c r="E200" s="21">
        <v>15892675182</v>
      </c>
      <c r="F200" s="21" t="s">
        <v>100</v>
      </c>
      <c r="G200" s="21" t="s">
        <v>29</v>
      </c>
      <c r="H200" s="21">
        <v>0</v>
      </c>
      <c r="I200" s="21" t="s">
        <v>29</v>
      </c>
      <c r="J200" s="21">
        <v>0</v>
      </c>
      <c r="K200" s="21" t="s">
        <v>29</v>
      </c>
      <c r="L200" s="21">
        <v>0</v>
      </c>
      <c r="M200" s="21" t="s">
        <v>29</v>
      </c>
      <c r="N200" s="21">
        <v>0</v>
      </c>
      <c r="O200" s="21" t="s">
        <v>29</v>
      </c>
      <c r="P200" s="21">
        <v>0</v>
      </c>
      <c r="Q200" s="21" t="s">
        <v>29</v>
      </c>
      <c r="R200" s="21">
        <v>0</v>
      </c>
      <c r="S200" s="21" t="s">
        <v>29</v>
      </c>
      <c r="T200" s="21">
        <v>0</v>
      </c>
      <c r="U200" s="1">
        <f t="shared" si="23"/>
        <v>0</v>
      </c>
      <c r="V200" s="21">
        <f t="shared" si="24"/>
        <v>0</v>
      </c>
      <c r="W200" s="21" t="s">
        <v>29</v>
      </c>
      <c r="X200" s="1" t="s">
        <v>771</v>
      </c>
      <c r="Y200" s="21" t="s">
        <v>29</v>
      </c>
      <c r="Z200" s="21">
        <v>5</v>
      </c>
      <c r="AA200" s="21">
        <v>0.5</v>
      </c>
      <c r="AB200" s="30">
        <f t="shared" si="25"/>
        <v>0.5</v>
      </c>
      <c r="AC200" s="21"/>
    </row>
    <row r="201" spans="1:29" ht="43.2" x14ac:dyDescent="0.25">
      <c r="A201" s="1">
        <v>199</v>
      </c>
      <c r="B201" s="33">
        <v>2019211220</v>
      </c>
      <c r="C201" s="33" t="s">
        <v>772</v>
      </c>
      <c r="D201" s="1" t="s">
        <v>876</v>
      </c>
      <c r="E201" s="33">
        <v>18398621354</v>
      </c>
      <c r="F201" s="33" t="s">
        <v>484</v>
      </c>
      <c r="G201" s="11" t="s">
        <v>773</v>
      </c>
      <c r="H201" s="7">
        <v>10</v>
      </c>
      <c r="I201" s="7"/>
      <c r="J201" s="7"/>
      <c r="K201" s="7"/>
      <c r="L201" s="7"/>
      <c r="M201" s="7"/>
      <c r="N201" s="7"/>
      <c r="O201" s="7"/>
      <c r="P201" s="7"/>
      <c r="Q201" s="7"/>
      <c r="R201" s="7"/>
      <c r="S201" s="34" t="s">
        <v>774</v>
      </c>
      <c r="T201" s="33">
        <v>10</v>
      </c>
      <c r="U201" s="1">
        <f t="shared" si="23"/>
        <v>20</v>
      </c>
      <c r="V201" s="21">
        <f t="shared" si="24"/>
        <v>18</v>
      </c>
      <c r="W201" s="11" t="s">
        <v>775</v>
      </c>
      <c r="X201" s="7"/>
      <c r="Y201" s="7"/>
      <c r="Z201" s="7">
        <v>1</v>
      </c>
      <c r="AA201" s="7">
        <v>0.1</v>
      </c>
      <c r="AB201" s="30">
        <f t="shared" si="25"/>
        <v>18.100000000000001</v>
      </c>
      <c r="AC201" s="21"/>
    </row>
    <row r="202" spans="1:29" ht="28.8" x14ac:dyDescent="0.25">
      <c r="A202" s="1">
        <v>200</v>
      </c>
      <c r="B202" s="21">
        <v>2019211234</v>
      </c>
      <c r="C202" s="21" t="s">
        <v>776</v>
      </c>
      <c r="D202" s="1" t="s">
        <v>876</v>
      </c>
      <c r="E202" s="21">
        <v>15828138549</v>
      </c>
      <c r="F202" s="21" t="s">
        <v>100</v>
      </c>
      <c r="G202" s="21"/>
      <c r="H202" s="21"/>
      <c r="I202" s="21"/>
      <c r="J202" s="21"/>
      <c r="K202" s="21"/>
      <c r="L202" s="21"/>
      <c r="M202" s="21"/>
      <c r="N202" s="21"/>
      <c r="O202" s="21"/>
      <c r="P202" s="21"/>
      <c r="Q202" s="21"/>
      <c r="R202" s="21"/>
      <c r="S202" s="1" t="s">
        <v>777</v>
      </c>
      <c r="T202" s="21">
        <v>0</v>
      </c>
      <c r="U202" s="1">
        <f t="shared" si="23"/>
        <v>0</v>
      </c>
      <c r="V202" s="21">
        <f t="shared" si="24"/>
        <v>0</v>
      </c>
      <c r="W202" s="21"/>
      <c r="X202" s="21"/>
      <c r="Y202" s="21"/>
      <c r="Z202" s="21"/>
      <c r="AA202" s="21"/>
      <c r="AB202" s="30">
        <f t="shared" si="25"/>
        <v>0</v>
      </c>
      <c r="AC202" s="21"/>
    </row>
    <row r="203" spans="1:29" ht="28.8" x14ac:dyDescent="0.25">
      <c r="A203" s="1">
        <v>201</v>
      </c>
      <c r="B203" s="21">
        <v>2019211221</v>
      </c>
      <c r="C203" s="21" t="s">
        <v>778</v>
      </c>
      <c r="D203" s="1" t="s">
        <v>876</v>
      </c>
      <c r="E203" s="21">
        <v>18398615087</v>
      </c>
      <c r="F203" s="21" t="s">
        <v>599</v>
      </c>
      <c r="G203" s="21"/>
      <c r="H203" s="21"/>
      <c r="I203" s="21"/>
      <c r="J203" s="21"/>
      <c r="K203" s="21"/>
      <c r="L203" s="21"/>
      <c r="M203" s="21"/>
      <c r="N203" s="21"/>
      <c r="O203" s="21"/>
      <c r="P203" s="21"/>
      <c r="Q203" s="21"/>
      <c r="R203" s="21"/>
      <c r="S203" s="1" t="s">
        <v>779</v>
      </c>
      <c r="T203" s="21">
        <v>10</v>
      </c>
      <c r="U203" s="1">
        <f t="shared" si="23"/>
        <v>10</v>
      </c>
      <c r="V203" s="21">
        <f t="shared" si="24"/>
        <v>9</v>
      </c>
      <c r="W203" s="1" t="s">
        <v>780</v>
      </c>
      <c r="X203" s="21"/>
      <c r="Y203" s="21"/>
      <c r="Z203" s="21">
        <v>1</v>
      </c>
      <c r="AA203" s="21">
        <v>0.1</v>
      </c>
      <c r="AB203" s="30">
        <f t="shared" si="25"/>
        <v>9.1</v>
      </c>
      <c r="AC203" s="21"/>
    </row>
    <row r="204" spans="1:29" ht="28.8" x14ac:dyDescent="0.25">
      <c r="A204" s="1">
        <v>202</v>
      </c>
      <c r="B204" s="21">
        <v>2019211225</v>
      </c>
      <c r="C204" s="21" t="s">
        <v>781</v>
      </c>
      <c r="D204" s="1" t="s">
        <v>876</v>
      </c>
      <c r="E204" s="7">
        <v>13566779313</v>
      </c>
      <c r="F204" s="21" t="s">
        <v>484</v>
      </c>
      <c r="G204" s="21"/>
      <c r="H204" s="21"/>
      <c r="I204" s="21"/>
      <c r="J204" s="21"/>
      <c r="K204" s="21"/>
      <c r="L204" s="21"/>
      <c r="M204" s="21"/>
      <c r="N204" s="21"/>
      <c r="O204" s="21"/>
      <c r="P204" s="21"/>
      <c r="Q204" s="21"/>
      <c r="R204" s="21"/>
      <c r="S204" s="1" t="s">
        <v>782</v>
      </c>
      <c r="T204" s="21">
        <v>10</v>
      </c>
      <c r="U204" s="1">
        <f t="shared" si="23"/>
        <v>10</v>
      </c>
      <c r="V204" s="21">
        <f t="shared" si="24"/>
        <v>9</v>
      </c>
      <c r="W204" s="21"/>
      <c r="X204" s="21"/>
      <c r="Y204" s="21"/>
      <c r="Z204" s="21"/>
      <c r="AA204" s="21"/>
      <c r="AB204" s="30">
        <f t="shared" si="25"/>
        <v>9</v>
      </c>
      <c r="AC204" s="21"/>
    </row>
    <row r="205" spans="1:29" ht="115.2" x14ac:dyDescent="0.25">
      <c r="A205" s="1">
        <v>203</v>
      </c>
      <c r="B205" s="21">
        <v>2019211222</v>
      </c>
      <c r="C205" s="21" t="s">
        <v>783</v>
      </c>
      <c r="D205" s="1" t="s">
        <v>876</v>
      </c>
      <c r="E205" s="7">
        <v>15308320689</v>
      </c>
      <c r="F205" s="21" t="s">
        <v>784</v>
      </c>
      <c r="G205" s="21"/>
      <c r="H205" s="21"/>
      <c r="I205" s="21"/>
      <c r="J205" s="21"/>
      <c r="K205" s="21"/>
      <c r="L205" s="21"/>
      <c r="M205" s="21"/>
      <c r="N205" s="21"/>
      <c r="O205" s="21"/>
      <c r="P205" s="21"/>
      <c r="Q205" s="21"/>
      <c r="R205" s="21"/>
      <c r="S205" s="1" t="s">
        <v>485</v>
      </c>
      <c r="T205" s="21">
        <v>10</v>
      </c>
      <c r="U205" s="1">
        <f t="shared" si="23"/>
        <v>10</v>
      </c>
      <c r="V205" s="21">
        <f t="shared" si="24"/>
        <v>9</v>
      </c>
      <c r="W205" s="1" t="s">
        <v>785</v>
      </c>
      <c r="X205" s="1" t="s">
        <v>786</v>
      </c>
      <c r="Y205" s="21"/>
      <c r="Z205" s="21">
        <v>6.5</v>
      </c>
      <c r="AA205" s="21">
        <v>0.65</v>
      </c>
      <c r="AB205" s="30">
        <f t="shared" si="25"/>
        <v>9.65</v>
      </c>
      <c r="AC205" s="21"/>
    </row>
    <row r="206" spans="1:29" ht="43.2" x14ac:dyDescent="0.25">
      <c r="A206" s="1">
        <v>204</v>
      </c>
      <c r="B206" s="8">
        <v>2019211150</v>
      </c>
      <c r="C206" s="8" t="s">
        <v>787</v>
      </c>
      <c r="D206" s="8" t="s">
        <v>281</v>
      </c>
      <c r="E206" s="8">
        <v>17780661854</v>
      </c>
      <c r="F206" s="9" t="s">
        <v>429</v>
      </c>
      <c r="G206" s="9" t="s">
        <v>788</v>
      </c>
      <c r="H206" s="8">
        <v>0.75</v>
      </c>
      <c r="I206" s="8"/>
      <c r="J206" s="8"/>
      <c r="K206" s="8"/>
      <c r="L206" s="8"/>
      <c r="M206" s="8"/>
      <c r="N206" s="8"/>
      <c r="O206" s="8"/>
      <c r="P206" s="8"/>
      <c r="Q206" s="8"/>
      <c r="R206" s="8"/>
      <c r="S206" s="8" t="s">
        <v>789</v>
      </c>
      <c r="T206" s="9">
        <v>10</v>
      </c>
      <c r="U206" s="9">
        <v>10.75</v>
      </c>
      <c r="V206" s="9">
        <v>9.68</v>
      </c>
      <c r="W206" s="8" t="s">
        <v>77</v>
      </c>
      <c r="X206" s="9" t="s">
        <v>790</v>
      </c>
      <c r="Y206" s="8"/>
      <c r="Z206" s="8">
        <v>10</v>
      </c>
      <c r="AA206" s="8">
        <v>1</v>
      </c>
      <c r="AB206" s="8">
        <f t="shared" si="25"/>
        <v>10.68</v>
      </c>
    </row>
    <row r="207" spans="1:29" ht="57.6" x14ac:dyDescent="0.25">
      <c r="A207" s="1">
        <v>205</v>
      </c>
      <c r="B207" s="8">
        <v>2019211153</v>
      </c>
      <c r="C207" s="8" t="s">
        <v>791</v>
      </c>
      <c r="D207" s="8" t="s">
        <v>281</v>
      </c>
      <c r="E207" s="8">
        <v>17761224162</v>
      </c>
      <c r="F207" s="8" t="s">
        <v>143</v>
      </c>
      <c r="G207" s="8"/>
      <c r="H207" s="8"/>
      <c r="I207" s="8"/>
      <c r="J207" s="8"/>
      <c r="K207" s="8"/>
      <c r="L207" s="8"/>
      <c r="M207" s="8"/>
      <c r="N207" s="8"/>
      <c r="O207" s="8" t="s">
        <v>792</v>
      </c>
      <c r="P207" s="8" t="s">
        <v>793</v>
      </c>
      <c r="Q207" s="8"/>
      <c r="R207" s="8"/>
      <c r="S207" s="8" t="s">
        <v>794</v>
      </c>
      <c r="T207" s="8">
        <v>0</v>
      </c>
      <c r="U207" s="8">
        <v>2.5</v>
      </c>
      <c r="V207" s="8">
        <v>2.25</v>
      </c>
      <c r="W207" s="8" t="s">
        <v>795</v>
      </c>
      <c r="X207" s="9" t="s">
        <v>796</v>
      </c>
      <c r="Y207" s="8"/>
      <c r="Z207" s="8">
        <v>4</v>
      </c>
      <c r="AA207" s="8">
        <v>0.4</v>
      </c>
      <c r="AB207" s="8">
        <f t="shared" si="25"/>
        <v>2.65</v>
      </c>
    </row>
    <row r="208" spans="1:29" ht="86.4" x14ac:dyDescent="0.25">
      <c r="A208" s="1">
        <v>206</v>
      </c>
      <c r="B208" s="10">
        <v>2019211172</v>
      </c>
      <c r="C208" s="8" t="s">
        <v>797</v>
      </c>
      <c r="D208" s="8" t="s">
        <v>281</v>
      </c>
      <c r="E208" s="8">
        <v>18781689187</v>
      </c>
      <c r="F208" s="8" t="s">
        <v>685</v>
      </c>
      <c r="G208" s="8" t="s">
        <v>798</v>
      </c>
      <c r="H208" s="8">
        <v>9</v>
      </c>
      <c r="I208" s="9"/>
      <c r="J208" s="8"/>
      <c r="K208" s="8"/>
      <c r="L208" s="8"/>
      <c r="M208" s="8"/>
      <c r="N208" s="8"/>
      <c r="O208" s="8"/>
      <c r="P208" s="8"/>
      <c r="Q208" s="8"/>
      <c r="R208" s="8"/>
      <c r="S208" s="8"/>
      <c r="T208" s="8"/>
      <c r="U208" s="10">
        <v>9</v>
      </c>
      <c r="V208" s="8">
        <v>8.1</v>
      </c>
      <c r="W208" s="8" t="s">
        <v>480</v>
      </c>
      <c r="X208" s="8" t="s">
        <v>799</v>
      </c>
      <c r="Y208" s="8" t="s">
        <v>800</v>
      </c>
      <c r="Z208" s="8">
        <v>3.75</v>
      </c>
      <c r="AA208" s="9">
        <v>0.375</v>
      </c>
      <c r="AB208" s="8">
        <f t="shared" si="25"/>
        <v>8.4749999999999996</v>
      </c>
    </row>
    <row r="209" spans="1:28" ht="43.2" x14ac:dyDescent="0.25">
      <c r="A209" s="1">
        <v>207</v>
      </c>
      <c r="B209" s="8">
        <v>2019211158</v>
      </c>
      <c r="C209" s="8" t="s">
        <v>801</v>
      </c>
      <c r="D209" s="8" t="s">
        <v>281</v>
      </c>
      <c r="E209" s="8">
        <v>17713405723</v>
      </c>
      <c r="F209" s="8" t="s">
        <v>309</v>
      </c>
      <c r="G209" s="8"/>
      <c r="H209" s="8"/>
      <c r="I209" s="8"/>
      <c r="J209" s="8"/>
      <c r="K209" s="8"/>
      <c r="L209" s="8"/>
      <c r="M209" s="8"/>
      <c r="N209" s="8"/>
      <c r="O209" s="8"/>
      <c r="P209" s="8"/>
      <c r="Q209" s="8"/>
      <c r="R209" s="8"/>
      <c r="S209" s="8" t="s">
        <v>802</v>
      </c>
      <c r="T209" s="8"/>
      <c r="U209" s="8">
        <v>10</v>
      </c>
      <c r="V209" s="8">
        <v>9</v>
      </c>
      <c r="W209" s="8" t="s">
        <v>233</v>
      </c>
      <c r="X209" s="9" t="s">
        <v>803</v>
      </c>
      <c r="Y209" s="8"/>
      <c r="Z209" s="8">
        <v>4</v>
      </c>
      <c r="AA209" s="8">
        <v>0.4</v>
      </c>
      <c r="AB209" s="8">
        <f t="shared" si="25"/>
        <v>9.4</v>
      </c>
    </row>
    <row r="210" spans="1:28" ht="43.2" x14ac:dyDescent="0.25">
      <c r="A210" s="1">
        <v>208</v>
      </c>
      <c r="B210" s="8">
        <v>2019211141</v>
      </c>
      <c r="C210" s="8" t="s">
        <v>804</v>
      </c>
      <c r="D210" s="8" t="s">
        <v>281</v>
      </c>
      <c r="E210" s="8">
        <v>19982051223</v>
      </c>
      <c r="F210" s="8" t="s">
        <v>542</v>
      </c>
      <c r="G210" s="8"/>
      <c r="H210" s="8"/>
      <c r="I210" s="8"/>
      <c r="J210" s="8"/>
      <c r="K210" s="8"/>
      <c r="L210" s="8"/>
      <c r="M210" s="8"/>
      <c r="N210" s="8"/>
      <c r="O210" s="8"/>
      <c r="P210" s="8"/>
      <c r="Q210" s="8"/>
      <c r="R210" s="8"/>
      <c r="S210" s="8" t="s">
        <v>805</v>
      </c>
      <c r="T210" s="8">
        <v>7</v>
      </c>
      <c r="U210" s="8">
        <f>SUM(H210,J210,L210,N210,P210,R210,T210)</f>
        <v>7</v>
      </c>
      <c r="V210" s="8">
        <v>6.3</v>
      </c>
      <c r="W210" s="8"/>
      <c r="X210" s="8"/>
      <c r="Y210" s="8"/>
      <c r="Z210" s="8"/>
      <c r="AA210" s="8"/>
      <c r="AB210" s="8">
        <f t="shared" si="25"/>
        <v>6.3</v>
      </c>
    </row>
    <row r="211" spans="1:28" ht="345.6" x14ac:dyDescent="0.25">
      <c r="A211" s="1">
        <v>209</v>
      </c>
      <c r="B211" s="8">
        <v>2019211147</v>
      </c>
      <c r="C211" s="8" t="s">
        <v>806</v>
      </c>
      <c r="D211" s="8" t="s">
        <v>281</v>
      </c>
      <c r="E211" s="8">
        <v>18402870306</v>
      </c>
      <c r="F211" s="8" t="s">
        <v>146</v>
      </c>
      <c r="G211" s="8" t="s">
        <v>807</v>
      </c>
      <c r="H211" s="8">
        <v>42.5</v>
      </c>
      <c r="I211" s="8"/>
      <c r="J211" s="8"/>
      <c r="K211" s="8"/>
      <c r="L211" s="8"/>
      <c r="M211" s="8"/>
      <c r="N211" s="8"/>
      <c r="O211" s="8" t="s">
        <v>808</v>
      </c>
      <c r="P211" s="8">
        <v>20.399999999999999</v>
      </c>
      <c r="Q211" s="8" t="s">
        <v>809</v>
      </c>
      <c r="R211" s="8">
        <v>18</v>
      </c>
      <c r="S211" s="8" t="s">
        <v>810</v>
      </c>
      <c r="T211" s="8">
        <v>29</v>
      </c>
      <c r="U211" s="8">
        <f>T211+R211+P211+H211</f>
        <v>109.9</v>
      </c>
      <c r="V211" s="8">
        <v>98.234999999999999</v>
      </c>
      <c r="W211" s="8"/>
      <c r="X211" s="8"/>
      <c r="Y211" s="8" t="s">
        <v>811</v>
      </c>
      <c r="Z211" s="8">
        <v>1.75</v>
      </c>
      <c r="AA211" s="8">
        <v>0.17499999999999999</v>
      </c>
      <c r="AB211" s="8">
        <f t="shared" si="25"/>
        <v>98.41</v>
      </c>
    </row>
    <row r="212" spans="1:28" ht="187.2" x14ac:dyDescent="0.25">
      <c r="A212" s="1">
        <v>210</v>
      </c>
      <c r="B212" s="8">
        <v>2019211149</v>
      </c>
      <c r="C212" s="8" t="s">
        <v>812</v>
      </c>
      <c r="D212" s="8" t="s">
        <v>281</v>
      </c>
      <c r="E212" s="8">
        <v>19982068496</v>
      </c>
      <c r="F212" s="8" t="s">
        <v>437</v>
      </c>
      <c r="G212" s="8" t="s">
        <v>813</v>
      </c>
      <c r="H212" s="8">
        <v>133</v>
      </c>
      <c r="I212" s="8"/>
      <c r="J212" s="8"/>
      <c r="K212" s="8"/>
      <c r="L212" s="8"/>
      <c r="M212" s="8"/>
      <c r="N212" s="8"/>
      <c r="O212" s="8"/>
      <c r="P212" s="8"/>
      <c r="Q212" s="8" t="s">
        <v>814</v>
      </c>
      <c r="R212" s="8">
        <v>18</v>
      </c>
      <c r="S212" s="8"/>
      <c r="T212" s="8"/>
      <c r="U212" s="8">
        <f>H212+R212</f>
        <v>151</v>
      </c>
      <c r="V212" s="8">
        <f>U212*0.9</f>
        <v>135.9</v>
      </c>
      <c r="W212" s="8"/>
      <c r="X212" s="8"/>
      <c r="Y212" s="8"/>
      <c r="Z212" s="8"/>
      <c r="AA212" s="8"/>
      <c r="AB212" s="8">
        <f t="shared" si="25"/>
        <v>135.9</v>
      </c>
    </row>
    <row r="213" spans="1:28" ht="28.8" x14ac:dyDescent="0.25">
      <c r="A213" s="1">
        <v>211</v>
      </c>
      <c r="B213" s="8">
        <v>2019211154</v>
      </c>
      <c r="C213" s="8" t="s">
        <v>815</v>
      </c>
      <c r="D213" s="8" t="s">
        <v>281</v>
      </c>
      <c r="E213" s="8">
        <v>13982222716</v>
      </c>
      <c r="F213" s="8" t="s">
        <v>86</v>
      </c>
      <c r="G213" s="8"/>
      <c r="H213" s="8"/>
      <c r="I213" s="8"/>
      <c r="J213" s="8"/>
      <c r="K213" s="8"/>
      <c r="L213" s="8"/>
      <c r="M213" s="8"/>
      <c r="N213" s="8"/>
      <c r="O213" s="8"/>
      <c r="P213" s="8"/>
      <c r="Q213" s="8"/>
      <c r="R213" s="8"/>
      <c r="S213" s="8"/>
      <c r="T213" s="8"/>
      <c r="U213" s="8"/>
      <c r="V213" s="8"/>
      <c r="W213" s="8"/>
      <c r="X213" s="8"/>
      <c r="Y213" s="8"/>
      <c r="Z213" s="8"/>
      <c r="AA213" s="8"/>
      <c r="AB213" s="8">
        <f t="shared" si="25"/>
        <v>0</v>
      </c>
    </row>
    <row r="214" spans="1:28" ht="43.2" x14ac:dyDescent="0.25">
      <c r="A214" s="1">
        <v>212</v>
      </c>
      <c r="B214" s="8">
        <v>2019211157</v>
      </c>
      <c r="C214" s="8" t="s">
        <v>816</v>
      </c>
      <c r="D214" s="8" t="s">
        <v>281</v>
      </c>
      <c r="E214" s="8">
        <v>17761224162</v>
      </c>
      <c r="F214" s="8" t="s">
        <v>143</v>
      </c>
      <c r="G214" s="8"/>
      <c r="H214" s="8"/>
      <c r="I214" s="8"/>
      <c r="J214" s="8"/>
      <c r="K214" s="8"/>
      <c r="L214" s="8"/>
      <c r="M214" s="8"/>
      <c r="N214" s="8"/>
      <c r="O214" s="11" t="s">
        <v>817</v>
      </c>
      <c r="P214" s="8">
        <v>15</v>
      </c>
      <c r="Q214" s="8"/>
      <c r="R214" s="8"/>
      <c r="S214" s="12"/>
      <c r="T214" s="8"/>
      <c r="U214" s="8">
        <v>15</v>
      </c>
      <c r="V214" s="8">
        <v>13.5</v>
      </c>
      <c r="W214" s="8"/>
      <c r="X214" s="8"/>
      <c r="Y214" s="8"/>
      <c r="Z214" s="8"/>
      <c r="AA214" s="8"/>
      <c r="AB214" s="8">
        <f t="shared" si="25"/>
        <v>13.5</v>
      </c>
    </row>
    <row r="215" spans="1:28" ht="43.2" x14ac:dyDescent="0.25">
      <c r="A215" s="1">
        <v>213</v>
      </c>
      <c r="B215" s="8">
        <v>2019211159</v>
      </c>
      <c r="C215" s="8" t="s">
        <v>818</v>
      </c>
      <c r="D215" s="8" t="s">
        <v>281</v>
      </c>
      <c r="E215" s="8">
        <v>19828309179</v>
      </c>
      <c r="F215" s="8" t="s">
        <v>819</v>
      </c>
      <c r="G215" s="8" t="s">
        <v>820</v>
      </c>
      <c r="H215" s="8">
        <v>4.5</v>
      </c>
      <c r="I215" s="8"/>
      <c r="J215" s="8"/>
      <c r="K215" s="8"/>
      <c r="L215" s="8"/>
      <c r="M215" s="8"/>
      <c r="N215" s="8"/>
      <c r="O215" s="11"/>
      <c r="P215" s="8"/>
      <c r="Q215" s="8"/>
      <c r="R215" s="8"/>
      <c r="S215" s="8" t="s">
        <v>821</v>
      </c>
      <c r="T215" s="8">
        <v>15</v>
      </c>
      <c r="U215" s="8">
        <v>19.5</v>
      </c>
      <c r="V215" s="8">
        <f t="shared" ref="V215:V229" si="26">U215*0.9</f>
        <v>17.55</v>
      </c>
      <c r="W215" s="8"/>
      <c r="X215" s="8"/>
      <c r="Y215" s="8"/>
      <c r="Z215" s="8"/>
      <c r="AA215" s="8"/>
      <c r="AB215" s="8">
        <f t="shared" si="25"/>
        <v>17.55</v>
      </c>
    </row>
    <row r="216" spans="1:28" ht="43.2" x14ac:dyDescent="0.25">
      <c r="A216" s="1">
        <v>214</v>
      </c>
      <c r="B216" s="8">
        <v>2019211162</v>
      </c>
      <c r="C216" s="8" t="s">
        <v>822</v>
      </c>
      <c r="D216" s="8" t="s">
        <v>281</v>
      </c>
      <c r="E216" s="8">
        <v>18728888106</v>
      </c>
      <c r="F216" s="8" t="s">
        <v>823</v>
      </c>
      <c r="G216" s="8"/>
      <c r="H216" s="8"/>
      <c r="I216" s="8"/>
      <c r="J216" s="8"/>
      <c r="K216" s="8"/>
      <c r="L216" s="8"/>
      <c r="M216" s="8"/>
      <c r="N216" s="8"/>
      <c r="O216" s="8"/>
      <c r="P216" s="8"/>
      <c r="Q216" s="8"/>
      <c r="R216" s="8"/>
      <c r="S216" s="8"/>
      <c r="T216" s="8"/>
      <c r="U216" s="8"/>
      <c r="V216" s="8">
        <f t="shared" si="26"/>
        <v>0</v>
      </c>
      <c r="W216" s="8"/>
      <c r="X216" s="8" t="s">
        <v>824</v>
      </c>
      <c r="Y216" s="8"/>
      <c r="Z216" s="8">
        <v>8</v>
      </c>
      <c r="AA216" s="8">
        <v>0.8</v>
      </c>
      <c r="AB216" s="8">
        <f t="shared" si="25"/>
        <v>0.8</v>
      </c>
    </row>
    <row r="217" spans="1:28" ht="57.6" x14ac:dyDescent="0.25">
      <c r="A217" s="1">
        <v>215</v>
      </c>
      <c r="B217" s="8">
        <v>2019211164</v>
      </c>
      <c r="C217" s="8" t="s">
        <v>825</v>
      </c>
      <c r="D217" s="8" t="s">
        <v>281</v>
      </c>
      <c r="E217" s="8">
        <v>15520772351</v>
      </c>
      <c r="F217" s="8" t="s">
        <v>79</v>
      </c>
      <c r="G217" s="8" t="s">
        <v>826</v>
      </c>
      <c r="H217" s="8">
        <v>43</v>
      </c>
      <c r="I217" s="8"/>
      <c r="J217" s="8"/>
      <c r="K217" s="8"/>
      <c r="L217" s="8"/>
      <c r="M217" s="8"/>
      <c r="N217" s="8"/>
      <c r="O217" s="8"/>
      <c r="P217" s="8"/>
      <c r="Q217" s="8"/>
      <c r="R217" s="8"/>
      <c r="S217" s="8" t="s">
        <v>827</v>
      </c>
      <c r="T217" s="8">
        <v>15</v>
      </c>
      <c r="U217" s="8">
        <v>58</v>
      </c>
      <c r="V217" s="8">
        <f t="shared" si="26"/>
        <v>52.2</v>
      </c>
      <c r="W217" s="8"/>
      <c r="X217" s="8"/>
      <c r="Y217" s="8"/>
      <c r="Z217" s="8"/>
      <c r="AA217" s="8"/>
      <c r="AB217" s="8">
        <f t="shared" si="25"/>
        <v>52.2</v>
      </c>
    </row>
    <row r="218" spans="1:28" ht="86.4" x14ac:dyDescent="0.25">
      <c r="A218" s="1">
        <v>216</v>
      </c>
      <c r="B218" s="8">
        <v>2019211169</v>
      </c>
      <c r="C218" s="8" t="s">
        <v>828</v>
      </c>
      <c r="D218" s="8" t="s">
        <v>281</v>
      </c>
      <c r="E218" s="8">
        <v>19982037834</v>
      </c>
      <c r="F218" s="8" t="s">
        <v>685</v>
      </c>
      <c r="G218" s="8" t="s">
        <v>829</v>
      </c>
      <c r="H218" s="8">
        <v>3</v>
      </c>
      <c r="I218" s="8"/>
      <c r="J218" s="8"/>
      <c r="K218" s="8"/>
      <c r="L218" s="8"/>
      <c r="M218" s="8"/>
      <c r="N218" s="8"/>
      <c r="O218" s="8"/>
      <c r="P218" s="8"/>
      <c r="Q218" s="8"/>
      <c r="R218" s="8"/>
      <c r="S218" s="8" t="s">
        <v>830</v>
      </c>
      <c r="T218" s="8">
        <v>10</v>
      </c>
      <c r="U218" s="8">
        <v>13</v>
      </c>
      <c r="V218" s="8">
        <f t="shared" si="26"/>
        <v>11.700000000000001</v>
      </c>
      <c r="W218" s="8" t="s">
        <v>831</v>
      </c>
      <c r="X218" s="8" t="s">
        <v>832</v>
      </c>
      <c r="Y218" s="8"/>
      <c r="Z218" s="8">
        <v>10</v>
      </c>
      <c r="AA218" s="8">
        <v>1</v>
      </c>
      <c r="AB218" s="8">
        <f t="shared" ref="AB218:AB229" si="27">V218+AA218</f>
        <v>12.700000000000001</v>
      </c>
    </row>
    <row r="219" spans="1:28" ht="28.8" x14ac:dyDescent="0.25">
      <c r="A219" s="1">
        <v>217</v>
      </c>
      <c r="B219" s="8">
        <v>2019211171</v>
      </c>
      <c r="C219" s="8" t="s">
        <v>833</v>
      </c>
      <c r="D219" s="8" t="s">
        <v>281</v>
      </c>
      <c r="E219" s="8">
        <v>18281686028</v>
      </c>
      <c r="F219" s="8" t="s">
        <v>79</v>
      </c>
      <c r="G219" s="8"/>
      <c r="H219" s="8"/>
      <c r="I219" s="8"/>
      <c r="J219" s="8"/>
      <c r="K219" s="8"/>
      <c r="L219" s="8"/>
      <c r="M219" s="8"/>
      <c r="N219" s="8"/>
      <c r="O219" s="8"/>
      <c r="P219" s="8"/>
      <c r="Q219" s="8"/>
      <c r="R219" s="8"/>
      <c r="S219" s="13" t="s">
        <v>834</v>
      </c>
      <c r="T219" s="8">
        <v>0</v>
      </c>
      <c r="U219" s="8">
        <v>0</v>
      </c>
      <c r="V219" s="8">
        <f t="shared" si="26"/>
        <v>0</v>
      </c>
      <c r="W219" s="8" t="s">
        <v>276</v>
      </c>
      <c r="X219" s="8"/>
      <c r="Y219" s="8"/>
      <c r="Z219" s="8">
        <v>3</v>
      </c>
      <c r="AA219" s="8">
        <v>0.3</v>
      </c>
      <c r="AB219" s="8">
        <f t="shared" si="27"/>
        <v>0.3</v>
      </c>
    </row>
    <row r="220" spans="1:28" ht="57.6" x14ac:dyDescent="0.25">
      <c r="A220" s="1">
        <v>218</v>
      </c>
      <c r="B220" s="8">
        <v>2019211170</v>
      </c>
      <c r="C220" s="8" t="s">
        <v>835</v>
      </c>
      <c r="D220" s="8" t="s">
        <v>281</v>
      </c>
      <c r="E220" s="8">
        <v>18681269592</v>
      </c>
      <c r="F220" s="8" t="s">
        <v>125</v>
      </c>
      <c r="G220" s="8"/>
      <c r="H220" s="8"/>
      <c r="I220" s="8"/>
      <c r="J220" s="8"/>
      <c r="K220" s="8"/>
      <c r="L220" s="8"/>
      <c r="M220" s="8"/>
      <c r="N220" s="8"/>
      <c r="O220" s="8" t="s">
        <v>836</v>
      </c>
      <c r="P220" s="8">
        <v>10</v>
      </c>
      <c r="Q220" s="8"/>
      <c r="R220" s="8"/>
      <c r="S220" s="8" t="s">
        <v>837</v>
      </c>
      <c r="T220" s="8" t="s">
        <v>187</v>
      </c>
      <c r="U220" s="8">
        <v>17</v>
      </c>
      <c r="V220" s="8">
        <f t="shared" si="26"/>
        <v>15.3</v>
      </c>
      <c r="W220" s="8" t="s">
        <v>838</v>
      </c>
      <c r="X220" s="8" t="s">
        <v>839</v>
      </c>
      <c r="Y220" s="8"/>
      <c r="Z220" s="8">
        <v>4</v>
      </c>
      <c r="AA220" s="8">
        <v>0.4</v>
      </c>
      <c r="AB220" s="8">
        <f t="shared" si="27"/>
        <v>15.700000000000001</v>
      </c>
    </row>
    <row r="221" spans="1:28" ht="28.8" x14ac:dyDescent="0.25">
      <c r="A221" s="1">
        <v>219</v>
      </c>
      <c r="B221" s="8">
        <v>2019211232</v>
      </c>
      <c r="C221" s="8" t="s">
        <v>840</v>
      </c>
      <c r="D221" s="1" t="s">
        <v>876</v>
      </c>
      <c r="E221" s="8">
        <v>18875146488</v>
      </c>
      <c r="F221" s="8" t="s">
        <v>603</v>
      </c>
      <c r="G221" s="8"/>
      <c r="H221" s="8"/>
      <c r="I221" s="8"/>
      <c r="J221" s="8"/>
      <c r="K221" s="8"/>
      <c r="L221" s="8"/>
      <c r="M221" s="8"/>
      <c r="N221" s="8"/>
      <c r="O221" s="8"/>
      <c r="P221" s="8"/>
      <c r="Q221" s="8"/>
      <c r="R221" s="8"/>
      <c r="S221" s="8" t="s">
        <v>841</v>
      </c>
      <c r="T221" s="8">
        <v>0</v>
      </c>
      <c r="U221" s="8">
        <v>0</v>
      </c>
      <c r="V221" s="8">
        <f t="shared" si="26"/>
        <v>0</v>
      </c>
      <c r="W221" s="8" t="s">
        <v>842</v>
      </c>
      <c r="X221" s="8"/>
      <c r="Y221" s="8"/>
      <c r="Z221" s="8">
        <v>1</v>
      </c>
      <c r="AA221" s="8">
        <v>0.1</v>
      </c>
      <c r="AB221" s="8">
        <f t="shared" si="27"/>
        <v>0.1</v>
      </c>
    </row>
    <row r="222" spans="1:28" ht="57.6" x14ac:dyDescent="0.25">
      <c r="A222" s="1">
        <v>220</v>
      </c>
      <c r="B222" s="8">
        <v>2019211233</v>
      </c>
      <c r="C222" s="14" t="s">
        <v>843</v>
      </c>
      <c r="D222" s="1" t="s">
        <v>876</v>
      </c>
      <c r="E222" s="14">
        <v>15681951938</v>
      </c>
      <c r="F222" s="14" t="s">
        <v>352</v>
      </c>
      <c r="G222" s="14" t="s">
        <v>844</v>
      </c>
      <c r="H222" s="14">
        <v>4.5</v>
      </c>
      <c r="I222" s="8"/>
      <c r="J222" s="8"/>
      <c r="K222" s="8"/>
      <c r="L222" s="8"/>
      <c r="M222" s="8"/>
      <c r="N222" s="8"/>
      <c r="O222" s="8"/>
      <c r="P222" s="8"/>
      <c r="Q222" s="8" t="s">
        <v>845</v>
      </c>
      <c r="R222" s="8">
        <v>18</v>
      </c>
      <c r="S222" s="8" t="s">
        <v>830</v>
      </c>
      <c r="T222" s="8">
        <v>10</v>
      </c>
      <c r="U222" s="8">
        <v>32.5</v>
      </c>
      <c r="V222" s="8">
        <f t="shared" si="26"/>
        <v>29.25</v>
      </c>
      <c r="W222" s="14" t="s">
        <v>846</v>
      </c>
      <c r="X222" s="14" t="s">
        <v>847</v>
      </c>
      <c r="Y222" s="14"/>
      <c r="Z222" s="14">
        <v>6</v>
      </c>
      <c r="AA222" s="8">
        <v>0.6</v>
      </c>
      <c r="AB222" s="8">
        <f t="shared" si="27"/>
        <v>29.85</v>
      </c>
    </row>
    <row r="223" spans="1:28" ht="72" x14ac:dyDescent="0.25">
      <c r="A223" s="1">
        <v>221</v>
      </c>
      <c r="B223" s="8">
        <v>2019211230</v>
      </c>
      <c r="C223" s="8" t="s">
        <v>848</v>
      </c>
      <c r="D223" s="1" t="s">
        <v>876</v>
      </c>
      <c r="E223" s="8">
        <v>18202808823</v>
      </c>
      <c r="F223" s="8" t="s">
        <v>603</v>
      </c>
      <c r="G223" s="8"/>
      <c r="H223" s="8"/>
      <c r="I223" s="8"/>
      <c r="J223" s="8"/>
      <c r="K223" s="8"/>
      <c r="L223" s="8"/>
      <c r="M223" s="8"/>
      <c r="N223" s="8"/>
      <c r="O223" s="8"/>
      <c r="P223" s="8"/>
      <c r="Q223" s="8"/>
      <c r="R223" s="8"/>
      <c r="S223" s="8" t="s">
        <v>849</v>
      </c>
      <c r="T223" s="8">
        <v>4</v>
      </c>
      <c r="U223" s="8">
        <v>4</v>
      </c>
      <c r="V223" s="8">
        <f t="shared" si="26"/>
        <v>3.6</v>
      </c>
      <c r="W223" s="8" t="s">
        <v>850</v>
      </c>
      <c r="X223" s="8" t="s">
        <v>851</v>
      </c>
      <c r="Y223" s="8"/>
      <c r="Z223" s="8">
        <v>9</v>
      </c>
      <c r="AA223" s="8">
        <v>0.9</v>
      </c>
      <c r="AB223" s="8">
        <f t="shared" si="27"/>
        <v>4.5</v>
      </c>
    </row>
    <row r="224" spans="1:28" ht="43.2" x14ac:dyDescent="0.25">
      <c r="A224" s="1">
        <v>222</v>
      </c>
      <c r="B224" s="8">
        <v>2019211235</v>
      </c>
      <c r="C224" s="15" t="s">
        <v>852</v>
      </c>
      <c r="D224" s="1" t="s">
        <v>876</v>
      </c>
      <c r="E224" s="11">
        <v>15282225365</v>
      </c>
      <c r="F224" s="15" t="s">
        <v>853</v>
      </c>
      <c r="G224" s="15" t="s">
        <v>854</v>
      </c>
      <c r="H224" s="15">
        <v>0</v>
      </c>
      <c r="I224" s="8"/>
      <c r="J224" s="8"/>
      <c r="K224" s="8"/>
      <c r="L224" s="8"/>
      <c r="M224" s="8"/>
      <c r="N224" s="8"/>
      <c r="O224" s="8"/>
      <c r="P224" s="8"/>
      <c r="Q224" s="8"/>
      <c r="R224" s="8"/>
      <c r="S224" s="8"/>
      <c r="T224" s="8"/>
      <c r="U224" s="8">
        <v>0</v>
      </c>
      <c r="V224" s="8">
        <f t="shared" si="26"/>
        <v>0</v>
      </c>
      <c r="W224" s="8" t="s">
        <v>525</v>
      </c>
      <c r="X224" s="15"/>
      <c r="Y224" s="8" t="s">
        <v>800</v>
      </c>
      <c r="Z224" s="15">
        <v>1.75</v>
      </c>
      <c r="AA224" s="8">
        <v>0.17499999999999999</v>
      </c>
      <c r="AB224" s="8">
        <f t="shared" si="27"/>
        <v>0.17499999999999999</v>
      </c>
    </row>
    <row r="225" spans="1:28" ht="43.2" x14ac:dyDescent="0.25">
      <c r="A225" s="1">
        <v>223</v>
      </c>
      <c r="B225" s="8">
        <v>2019211180</v>
      </c>
      <c r="C225" s="8" t="s">
        <v>855</v>
      </c>
      <c r="D225" s="8" t="s">
        <v>856</v>
      </c>
      <c r="E225" s="8"/>
      <c r="F225" s="8"/>
      <c r="G225" s="8"/>
      <c r="H225" s="8"/>
      <c r="I225" s="8"/>
      <c r="J225" s="8"/>
      <c r="K225" s="8"/>
      <c r="L225" s="8"/>
      <c r="M225" s="8"/>
      <c r="N225" s="8"/>
      <c r="O225" s="8"/>
      <c r="P225" s="8"/>
      <c r="Q225" s="8"/>
      <c r="R225" s="8"/>
      <c r="S225" s="8" t="s">
        <v>857</v>
      </c>
      <c r="T225" s="8"/>
      <c r="U225" s="8">
        <v>7</v>
      </c>
      <c r="V225" s="8">
        <f t="shared" si="26"/>
        <v>6.3</v>
      </c>
      <c r="W225" s="8"/>
      <c r="X225" s="8"/>
      <c r="Y225" s="8" t="s">
        <v>858</v>
      </c>
      <c r="Z225" s="8">
        <v>4</v>
      </c>
      <c r="AA225" s="8">
        <f>Z225*0.1</f>
        <v>0.4</v>
      </c>
      <c r="AB225" s="8">
        <f t="shared" si="27"/>
        <v>6.7</v>
      </c>
    </row>
    <row r="226" spans="1:28" ht="57.6" x14ac:dyDescent="0.25">
      <c r="A226" s="1">
        <v>224</v>
      </c>
      <c r="B226" s="8">
        <v>2019211182</v>
      </c>
      <c r="C226" s="8" t="s">
        <v>859</v>
      </c>
      <c r="D226" s="8" t="s">
        <v>370</v>
      </c>
      <c r="E226" s="8">
        <v>15804065330</v>
      </c>
      <c r="F226" s="8" t="s">
        <v>152</v>
      </c>
      <c r="G226" s="8" t="s">
        <v>860</v>
      </c>
      <c r="H226" s="8">
        <v>4.5</v>
      </c>
      <c r="I226" s="8"/>
      <c r="J226" s="8"/>
      <c r="K226" s="8"/>
      <c r="L226" s="8"/>
      <c r="M226" s="8"/>
      <c r="N226" s="8"/>
      <c r="O226" s="8"/>
      <c r="P226" s="8"/>
      <c r="Q226" s="8"/>
      <c r="R226" s="8"/>
      <c r="S226" s="8" t="s">
        <v>861</v>
      </c>
      <c r="T226" s="8">
        <v>15</v>
      </c>
      <c r="U226" s="8">
        <v>19.5</v>
      </c>
      <c r="V226" s="8">
        <f t="shared" si="26"/>
        <v>17.55</v>
      </c>
      <c r="W226" s="8"/>
      <c r="X226" s="8"/>
      <c r="Y226" s="8" t="s">
        <v>862</v>
      </c>
      <c r="Z226" s="8">
        <v>1</v>
      </c>
      <c r="AA226" s="8">
        <v>0.1</v>
      </c>
      <c r="AB226" s="8">
        <f t="shared" si="27"/>
        <v>17.650000000000002</v>
      </c>
    </row>
    <row r="227" spans="1:28" ht="72" x14ac:dyDescent="0.25">
      <c r="A227" s="1">
        <v>225</v>
      </c>
      <c r="B227" s="8">
        <v>2019211187</v>
      </c>
      <c r="C227" s="8" t="s">
        <v>863</v>
      </c>
      <c r="D227" s="8" t="s">
        <v>370</v>
      </c>
      <c r="E227" s="8">
        <v>18111004708</v>
      </c>
      <c r="F227" s="8" t="s">
        <v>193</v>
      </c>
      <c r="G227" s="8" t="s">
        <v>864</v>
      </c>
      <c r="H227" s="8">
        <v>0.75</v>
      </c>
      <c r="I227" s="8"/>
      <c r="J227" s="8"/>
      <c r="K227" s="8"/>
      <c r="L227" s="8"/>
      <c r="M227" s="8"/>
      <c r="N227" s="8"/>
      <c r="O227" s="8"/>
      <c r="P227" s="8"/>
      <c r="Q227" s="8"/>
      <c r="R227" s="8"/>
      <c r="S227" s="8"/>
      <c r="T227" s="8"/>
      <c r="U227" s="8">
        <v>0.75</v>
      </c>
      <c r="V227" s="8">
        <f t="shared" si="26"/>
        <v>0.67500000000000004</v>
      </c>
      <c r="W227" s="8" t="s">
        <v>865</v>
      </c>
      <c r="X227" s="8" t="s">
        <v>866</v>
      </c>
      <c r="Y227" s="8" t="s">
        <v>867</v>
      </c>
      <c r="Z227" s="8">
        <v>9</v>
      </c>
      <c r="AA227" s="8">
        <f>Z227*0.1</f>
        <v>0.9</v>
      </c>
      <c r="AB227" s="8">
        <f t="shared" si="27"/>
        <v>1.5750000000000002</v>
      </c>
    </row>
    <row r="228" spans="1:28" ht="158.4" x14ac:dyDescent="0.25">
      <c r="A228" s="1">
        <v>226</v>
      </c>
      <c r="B228" s="8">
        <v>2019211188</v>
      </c>
      <c r="C228" s="8" t="s">
        <v>868</v>
      </c>
      <c r="D228" s="8" t="s">
        <v>370</v>
      </c>
      <c r="E228" s="8">
        <v>18282243949</v>
      </c>
      <c r="F228" s="8" t="s">
        <v>579</v>
      </c>
      <c r="G228" s="8"/>
      <c r="H228" s="8"/>
      <c r="I228" s="8"/>
      <c r="J228" s="8"/>
      <c r="K228" s="8"/>
      <c r="L228" s="8"/>
      <c r="M228" s="8"/>
      <c r="N228" s="8"/>
      <c r="O228" s="8" t="s">
        <v>869</v>
      </c>
      <c r="P228" s="8">
        <v>5.2</v>
      </c>
      <c r="Q228" s="8"/>
      <c r="R228" s="8"/>
      <c r="S228" s="8"/>
      <c r="T228" s="8"/>
      <c r="U228" s="8">
        <v>5.2</v>
      </c>
      <c r="V228" s="8">
        <f t="shared" si="26"/>
        <v>4.6800000000000006</v>
      </c>
      <c r="W228" s="8"/>
      <c r="X228" s="8"/>
      <c r="Y228" s="8"/>
      <c r="Z228" s="8"/>
      <c r="AA228" s="8"/>
      <c r="AB228" s="8">
        <f t="shared" si="27"/>
        <v>4.6800000000000006</v>
      </c>
    </row>
    <row r="229" spans="1:28" ht="72" x14ac:dyDescent="0.25">
      <c r="A229" s="1">
        <v>227</v>
      </c>
      <c r="B229" s="8">
        <v>2019211191</v>
      </c>
      <c r="C229" s="8" t="s">
        <v>870</v>
      </c>
      <c r="D229" s="8" t="s">
        <v>370</v>
      </c>
      <c r="E229" s="8">
        <v>19982016606</v>
      </c>
      <c r="F229" s="8" t="s">
        <v>575</v>
      </c>
      <c r="G229" s="8"/>
      <c r="H229" s="8"/>
      <c r="I229" s="8"/>
      <c r="J229" s="8"/>
      <c r="K229" s="8"/>
      <c r="L229" s="8"/>
      <c r="M229" s="8"/>
      <c r="N229" s="8"/>
      <c r="O229" s="8"/>
      <c r="P229" s="8"/>
      <c r="Q229" s="8"/>
      <c r="R229" s="8"/>
      <c r="S229" s="8" t="s">
        <v>871</v>
      </c>
      <c r="T229" s="8">
        <v>4</v>
      </c>
      <c r="U229" s="8">
        <v>4</v>
      </c>
      <c r="V229" s="8">
        <f t="shared" si="26"/>
        <v>3.6</v>
      </c>
      <c r="W229" s="8" t="s">
        <v>872</v>
      </c>
      <c r="X229" s="8" t="s">
        <v>873</v>
      </c>
      <c r="Y229" s="8" t="s">
        <v>874</v>
      </c>
      <c r="Z229" s="8">
        <v>8.75</v>
      </c>
      <c r="AA229" s="8">
        <v>0.875</v>
      </c>
      <c r="AB229" s="8">
        <f t="shared" si="27"/>
        <v>4.4749999999999996</v>
      </c>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80266-6C13-4525-8649-B90E2193162E}">
  <dimension ref="A1:AC16"/>
  <sheetViews>
    <sheetView workbookViewId="0">
      <selection activeCell="T1" sqref="A1:XFD1048576"/>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2"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3"/>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72" x14ac:dyDescent="0.25">
      <c r="A3" s="35">
        <v>1</v>
      </c>
      <c r="B3" s="35">
        <v>2019211185</v>
      </c>
      <c r="C3" s="35" t="s">
        <v>376</v>
      </c>
      <c r="D3" s="35" t="s">
        <v>370</v>
      </c>
      <c r="E3" s="35">
        <v>19982058520</v>
      </c>
      <c r="F3" s="35" t="s">
        <v>377</v>
      </c>
      <c r="G3" s="35"/>
      <c r="H3" s="35">
        <v>0</v>
      </c>
      <c r="I3" s="35"/>
      <c r="J3" s="35">
        <v>0</v>
      </c>
      <c r="K3" s="35"/>
      <c r="L3" s="35">
        <v>0</v>
      </c>
      <c r="M3" s="35"/>
      <c r="N3" s="35">
        <v>0</v>
      </c>
      <c r="O3" s="35" t="s">
        <v>378</v>
      </c>
      <c r="P3" s="35">
        <v>20</v>
      </c>
      <c r="Q3" s="35"/>
      <c r="R3" s="35">
        <v>0</v>
      </c>
      <c r="S3" s="35" t="s">
        <v>379</v>
      </c>
      <c r="T3" s="35">
        <v>7</v>
      </c>
      <c r="U3" s="35">
        <f>H3+J3+L3+N3+P3+R3+T3</f>
        <v>27</v>
      </c>
      <c r="V3" s="35">
        <f t="shared" ref="V3:V16" si="0">U3*0.9</f>
        <v>24.3</v>
      </c>
      <c r="W3" s="35" t="s">
        <v>380</v>
      </c>
      <c r="X3" s="35"/>
      <c r="Y3" s="35"/>
      <c r="Z3" s="35">
        <v>2</v>
      </c>
      <c r="AA3" s="35">
        <f>Z3*0.1</f>
        <v>0.2</v>
      </c>
      <c r="AB3" s="35">
        <f>AA3+V3</f>
        <v>24.5</v>
      </c>
      <c r="AC3" s="16"/>
    </row>
    <row r="4" spans="1:29" ht="57.6" x14ac:dyDescent="0.25">
      <c r="A4" s="35">
        <v>2</v>
      </c>
      <c r="B4" s="35">
        <v>2019211182</v>
      </c>
      <c r="C4" s="35" t="s">
        <v>859</v>
      </c>
      <c r="D4" s="35" t="s">
        <v>370</v>
      </c>
      <c r="E4" s="35">
        <v>15804065330</v>
      </c>
      <c r="F4" s="35" t="s">
        <v>152</v>
      </c>
      <c r="G4" s="35" t="s">
        <v>860</v>
      </c>
      <c r="H4" s="35">
        <v>4.5</v>
      </c>
      <c r="I4" s="35"/>
      <c r="J4" s="35"/>
      <c r="K4" s="35"/>
      <c r="L4" s="35"/>
      <c r="M4" s="35"/>
      <c r="N4" s="35"/>
      <c r="O4" s="35"/>
      <c r="P4" s="35"/>
      <c r="Q4" s="35"/>
      <c r="R4" s="35"/>
      <c r="S4" s="35" t="s">
        <v>861</v>
      </c>
      <c r="T4" s="35">
        <v>15</v>
      </c>
      <c r="U4" s="35">
        <v>19.5</v>
      </c>
      <c r="V4" s="35">
        <f t="shared" si="0"/>
        <v>17.55</v>
      </c>
      <c r="W4" s="35"/>
      <c r="X4" s="35"/>
      <c r="Y4" s="35" t="s">
        <v>862</v>
      </c>
      <c r="Z4" s="35">
        <v>1</v>
      </c>
      <c r="AA4" s="35">
        <v>0.1</v>
      </c>
      <c r="AB4" s="35">
        <f>V4+AA4</f>
        <v>17.650000000000002</v>
      </c>
      <c r="AC4" s="16"/>
    </row>
    <row r="5" spans="1:29" ht="72" x14ac:dyDescent="0.25">
      <c r="A5" s="35">
        <v>3</v>
      </c>
      <c r="B5" s="35">
        <v>2019211179</v>
      </c>
      <c r="C5" s="35" t="s">
        <v>878</v>
      </c>
      <c r="D5" s="35" t="s">
        <v>370</v>
      </c>
      <c r="E5" s="35">
        <v>15392587706</v>
      </c>
      <c r="F5" s="35" t="s">
        <v>318</v>
      </c>
      <c r="G5" s="35" t="s">
        <v>570</v>
      </c>
      <c r="H5" s="35">
        <v>0</v>
      </c>
      <c r="I5" s="35"/>
      <c r="J5" s="35"/>
      <c r="K5" s="35"/>
      <c r="L5" s="35"/>
      <c r="M5" s="35"/>
      <c r="N5" s="35"/>
      <c r="O5" s="35" t="s">
        <v>571</v>
      </c>
      <c r="P5" s="35">
        <v>10</v>
      </c>
      <c r="Q5" s="35"/>
      <c r="R5" s="35"/>
      <c r="S5" s="35" t="s">
        <v>572</v>
      </c>
      <c r="T5" s="35">
        <v>7</v>
      </c>
      <c r="U5" s="35">
        <f>T5+R5+H5+J5+L5+N5+P5</f>
        <v>17</v>
      </c>
      <c r="V5" s="35">
        <f t="shared" si="0"/>
        <v>15.3</v>
      </c>
      <c r="W5" s="35"/>
      <c r="X5" s="35" t="s">
        <v>573</v>
      </c>
      <c r="Y5" s="35"/>
      <c r="Z5" s="35">
        <v>0</v>
      </c>
      <c r="AA5" s="35">
        <f t="shared" ref="AA5:AA12" si="1">Z5*0.1</f>
        <v>0</v>
      </c>
      <c r="AB5" s="35">
        <f>AA5+V5</f>
        <v>15.3</v>
      </c>
      <c r="AC5" s="36"/>
    </row>
    <row r="6" spans="1:29" ht="28.8" x14ac:dyDescent="0.25">
      <c r="A6" s="35">
        <v>4</v>
      </c>
      <c r="B6" s="35">
        <v>2019211186</v>
      </c>
      <c r="C6" s="35" t="s">
        <v>574</v>
      </c>
      <c r="D6" s="35" t="s">
        <v>370</v>
      </c>
      <c r="E6" s="35">
        <v>19982032046</v>
      </c>
      <c r="F6" s="35" t="s">
        <v>575</v>
      </c>
      <c r="G6" s="35"/>
      <c r="H6" s="35">
        <v>0</v>
      </c>
      <c r="I6" s="35"/>
      <c r="J6" s="35">
        <v>0</v>
      </c>
      <c r="K6" s="35"/>
      <c r="L6" s="35">
        <v>0</v>
      </c>
      <c r="M6" s="35"/>
      <c r="N6" s="35">
        <v>0</v>
      </c>
      <c r="O6" s="35"/>
      <c r="P6" s="35">
        <v>0</v>
      </c>
      <c r="Q6" s="35"/>
      <c r="R6" s="35">
        <v>0</v>
      </c>
      <c r="S6" s="35" t="s">
        <v>576</v>
      </c>
      <c r="T6" s="35">
        <v>10</v>
      </c>
      <c r="U6" s="35">
        <f>T6+R6+H6+J6+L6+N6+P6</f>
        <v>10</v>
      </c>
      <c r="V6" s="35">
        <f t="shared" si="0"/>
        <v>9</v>
      </c>
      <c r="W6" s="35"/>
      <c r="X6" s="35"/>
      <c r="Y6" s="35" t="s">
        <v>577</v>
      </c>
      <c r="Z6" s="35">
        <v>1.75</v>
      </c>
      <c r="AA6" s="35">
        <f t="shared" si="1"/>
        <v>0.17500000000000002</v>
      </c>
      <c r="AB6" s="35">
        <f>AA6+V6</f>
        <v>9.1750000000000007</v>
      </c>
      <c r="AC6" s="16"/>
    </row>
    <row r="7" spans="1:29" ht="28.8" x14ac:dyDescent="0.25">
      <c r="A7" s="35">
        <v>5</v>
      </c>
      <c r="B7" s="35">
        <v>2019211184</v>
      </c>
      <c r="C7" s="35" t="s">
        <v>381</v>
      </c>
      <c r="D7" s="35" t="s">
        <v>370</v>
      </c>
      <c r="E7" s="35">
        <v>18837146892</v>
      </c>
      <c r="F7" s="35" t="s">
        <v>318</v>
      </c>
      <c r="G7" s="35"/>
      <c r="H7" s="35"/>
      <c r="I7" s="35"/>
      <c r="J7" s="35"/>
      <c r="K7" s="35"/>
      <c r="L7" s="35"/>
      <c r="M7" s="35"/>
      <c r="N7" s="35"/>
      <c r="O7" s="35"/>
      <c r="P7" s="35"/>
      <c r="Q7" s="35"/>
      <c r="R7" s="35"/>
      <c r="S7" s="35" t="s">
        <v>382</v>
      </c>
      <c r="T7" s="35">
        <v>7</v>
      </c>
      <c r="U7" s="35">
        <f>H7+J7+L7+N7+P7+R7+T7</f>
        <v>7</v>
      </c>
      <c r="V7" s="35">
        <f t="shared" si="0"/>
        <v>6.3</v>
      </c>
      <c r="W7" s="35"/>
      <c r="X7" s="35" t="s">
        <v>383</v>
      </c>
      <c r="Y7" s="35" t="s">
        <v>384</v>
      </c>
      <c r="Z7" s="35">
        <v>6</v>
      </c>
      <c r="AA7" s="35">
        <f t="shared" si="1"/>
        <v>0.60000000000000009</v>
      </c>
      <c r="AB7" s="35">
        <f>AA7+V7</f>
        <v>6.9</v>
      </c>
      <c r="AC7" s="16"/>
    </row>
    <row r="8" spans="1:29" ht="43.2" x14ac:dyDescent="0.25">
      <c r="A8" s="35">
        <v>6</v>
      </c>
      <c r="B8" s="35">
        <v>2019211180</v>
      </c>
      <c r="C8" s="35" t="s">
        <v>855</v>
      </c>
      <c r="D8" s="35" t="s">
        <v>856</v>
      </c>
      <c r="E8" s="35"/>
      <c r="F8" s="35"/>
      <c r="G8" s="35"/>
      <c r="H8" s="35"/>
      <c r="I8" s="35"/>
      <c r="J8" s="35"/>
      <c r="K8" s="35"/>
      <c r="L8" s="35"/>
      <c r="M8" s="35"/>
      <c r="N8" s="35"/>
      <c r="O8" s="35"/>
      <c r="P8" s="35"/>
      <c r="Q8" s="35"/>
      <c r="R8" s="35"/>
      <c r="S8" s="35" t="s">
        <v>857</v>
      </c>
      <c r="T8" s="35"/>
      <c r="U8" s="35">
        <v>7</v>
      </c>
      <c r="V8" s="35">
        <f t="shared" si="0"/>
        <v>6.3</v>
      </c>
      <c r="W8" s="35"/>
      <c r="X8" s="35"/>
      <c r="Y8" s="35" t="s">
        <v>858</v>
      </c>
      <c r="Z8" s="35">
        <v>4</v>
      </c>
      <c r="AA8" s="35">
        <f t="shared" si="1"/>
        <v>0.4</v>
      </c>
      <c r="AB8" s="35">
        <f>V8+AA8</f>
        <v>6.7</v>
      </c>
      <c r="AC8" s="16"/>
    </row>
    <row r="9" spans="1:29" ht="43.2" x14ac:dyDescent="0.25">
      <c r="A9" s="35">
        <v>7</v>
      </c>
      <c r="B9" s="35">
        <v>2019211178</v>
      </c>
      <c r="C9" s="35" t="s">
        <v>877</v>
      </c>
      <c r="D9" s="35" t="s">
        <v>856</v>
      </c>
      <c r="E9" s="35">
        <v>18734141109</v>
      </c>
      <c r="F9" s="35" t="s">
        <v>371</v>
      </c>
      <c r="G9" s="35"/>
      <c r="H9" s="35"/>
      <c r="I9" s="35"/>
      <c r="J9" s="35"/>
      <c r="K9" s="35"/>
      <c r="L9" s="35"/>
      <c r="M9" s="35"/>
      <c r="N9" s="35"/>
      <c r="O9" s="35"/>
      <c r="P9" s="35"/>
      <c r="Q9" s="35"/>
      <c r="R9" s="35"/>
      <c r="S9" s="35" t="s">
        <v>372</v>
      </c>
      <c r="T9" s="35">
        <v>7</v>
      </c>
      <c r="U9" s="35">
        <f>H9+J9+L9+N9+P9+R9+T9</f>
        <v>7</v>
      </c>
      <c r="V9" s="35">
        <f t="shared" si="0"/>
        <v>6.3</v>
      </c>
      <c r="W9" s="35"/>
      <c r="X9" s="35"/>
      <c r="Y9" s="35" t="s">
        <v>373</v>
      </c>
      <c r="Z9" s="35">
        <v>0.5</v>
      </c>
      <c r="AA9" s="35">
        <f t="shared" si="1"/>
        <v>0.05</v>
      </c>
      <c r="AB9" s="35">
        <f>AA9+V9</f>
        <v>6.35</v>
      </c>
      <c r="AC9" s="16"/>
    </row>
    <row r="10" spans="1:29" x14ac:dyDescent="0.25">
      <c r="A10" s="35">
        <v>8</v>
      </c>
      <c r="B10" s="35">
        <v>2019211183</v>
      </c>
      <c r="C10" s="35" t="s">
        <v>374</v>
      </c>
      <c r="D10" s="35" t="s">
        <v>370</v>
      </c>
      <c r="E10" s="35">
        <v>18739619285</v>
      </c>
      <c r="F10" s="35" t="s">
        <v>318</v>
      </c>
      <c r="G10" s="35"/>
      <c r="H10" s="35"/>
      <c r="I10" s="35"/>
      <c r="J10" s="35"/>
      <c r="K10" s="35"/>
      <c r="L10" s="35"/>
      <c r="M10" s="35"/>
      <c r="N10" s="35"/>
      <c r="O10" s="35"/>
      <c r="P10" s="35"/>
      <c r="Q10" s="35"/>
      <c r="R10" s="35"/>
      <c r="S10" s="35" t="s">
        <v>375</v>
      </c>
      <c r="T10" s="35">
        <v>7</v>
      </c>
      <c r="U10" s="35">
        <f>H10+J10+L10+N10+P10+R10+T10</f>
        <v>7</v>
      </c>
      <c r="V10" s="35">
        <f t="shared" si="0"/>
        <v>6.3</v>
      </c>
      <c r="W10" s="35"/>
      <c r="X10" s="35"/>
      <c r="Y10" s="35"/>
      <c r="Z10" s="35">
        <v>0</v>
      </c>
      <c r="AA10" s="35">
        <f t="shared" si="1"/>
        <v>0</v>
      </c>
      <c r="AB10" s="35">
        <f>AA10+V10</f>
        <v>6.3</v>
      </c>
      <c r="AC10" s="16"/>
    </row>
    <row r="11" spans="1:29" ht="28.8" x14ac:dyDescent="0.25">
      <c r="A11" s="35">
        <v>9</v>
      </c>
      <c r="B11" s="35">
        <v>2019211177</v>
      </c>
      <c r="C11" s="35" t="s">
        <v>385</v>
      </c>
      <c r="D11" s="35" t="s">
        <v>370</v>
      </c>
      <c r="E11" s="35">
        <v>18140308332</v>
      </c>
      <c r="F11" s="35" t="s">
        <v>318</v>
      </c>
      <c r="G11" s="35" t="s">
        <v>29</v>
      </c>
      <c r="H11" s="35">
        <v>0</v>
      </c>
      <c r="I11" s="35" t="s">
        <v>29</v>
      </c>
      <c r="J11" s="35">
        <v>0</v>
      </c>
      <c r="K11" s="35" t="s">
        <v>29</v>
      </c>
      <c r="L11" s="35">
        <v>0</v>
      </c>
      <c r="M11" s="35" t="s">
        <v>29</v>
      </c>
      <c r="N11" s="35">
        <v>0</v>
      </c>
      <c r="O11" s="35" t="s">
        <v>29</v>
      </c>
      <c r="P11" s="35">
        <v>0</v>
      </c>
      <c r="Q11" s="35" t="s">
        <v>29</v>
      </c>
      <c r="R11" s="35">
        <v>0</v>
      </c>
      <c r="S11" s="35" t="s">
        <v>386</v>
      </c>
      <c r="T11" s="35">
        <v>7</v>
      </c>
      <c r="U11" s="35">
        <f>H11+J11+L11+N11+P11+R11+T11</f>
        <v>7</v>
      </c>
      <c r="V11" s="35">
        <f t="shared" si="0"/>
        <v>6.3</v>
      </c>
      <c r="W11" s="35">
        <v>0</v>
      </c>
      <c r="X11" s="35">
        <v>0</v>
      </c>
      <c r="Y11" s="35">
        <v>0</v>
      </c>
      <c r="Z11" s="35">
        <v>0</v>
      </c>
      <c r="AA11" s="35">
        <f t="shared" si="1"/>
        <v>0</v>
      </c>
      <c r="AB11" s="35">
        <f>AA11+V11</f>
        <v>6.3</v>
      </c>
      <c r="AC11" s="16"/>
    </row>
    <row r="12" spans="1:29" ht="57.6" x14ac:dyDescent="0.25">
      <c r="A12" s="35">
        <v>10</v>
      </c>
      <c r="B12" s="35">
        <v>2019211176</v>
      </c>
      <c r="C12" s="35" t="s">
        <v>568</v>
      </c>
      <c r="D12" s="35" t="s">
        <v>370</v>
      </c>
      <c r="E12" s="35">
        <v>18081155983</v>
      </c>
      <c r="F12" s="35" t="s">
        <v>377</v>
      </c>
      <c r="G12" s="35"/>
      <c r="H12" s="35"/>
      <c r="I12" s="35"/>
      <c r="J12" s="35"/>
      <c r="K12" s="35"/>
      <c r="L12" s="35"/>
      <c r="M12" s="35"/>
      <c r="N12" s="35"/>
      <c r="O12" s="35"/>
      <c r="P12" s="35"/>
      <c r="Q12" s="35"/>
      <c r="R12" s="35"/>
      <c r="S12" s="35" t="s">
        <v>569</v>
      </c>
      <c r="T12" s="35">
        <v>7</v>
      </c>
      <c r="U12" s="35">
        <f>T12+R12+H12+J12+L12+N12+P12</f>
        <v>7</v>
      </c>
      <c r="V12" s="35">
        <f t="shared" si="0"/>
        <v>6.3</v>
      </c>
      <c r="W12" s="35"/>
      <c r="X12" s="35"/>
      <c r="Y12" s="35"/>
      <c r="Z12" s="35">
        <v>0</v>
      </c>
      <c r="AA12" s="35">
        <f t="shared" si="1"/>
        <v>0</v>
      </c>
      <c r="AB12" s="35">
        <f>AA12+V12</f>
        <v>6.3</v>
      </c>
    </row>
    <row r="13" spans="1:29" ht="158.4" x14ac:dyDescent="0.25">
      <c r="A13" s="35">
        <v>11</v>
      </c>
      <c r="B13" s="35">
        <v>2019211188</v>
      </c>
      <c r="C13" s="35" t="s">
        <v>868</v>
      </c>
      <c r="D13" s="35" t="s">
        <v>370</v>
      </c>
      <c r="E13" s="35">
        <v>18282243949</v>
      </c>
      <c r="F13" s="35" t="s">
        <v>579</v>
      </c>
      <c r="G13" s="35"/>
      <c r="H13" s="35"/>
      <c r="I13" s="35"/>
      <c r="J13" s="35"/>
      <c r="K13" s="35"/>
      <c r="L13" s="35"/>
      <c r="M13" s="35"/>
      <c r="N13" s="35"/>
      <c r="O13" s="35" t="s">
        <v>869</v>
      </c>
      <c r="P13" s="35">
        <v>5.2</v>
      </c>
      <c r="Q13" s="35"/>
      <c r="R13" s="35"/>
      <c r="S13" s="35"/>
      <c r="T13" s="35"/>
      <c r="U13" s="35">
        <v>5.2</v>
      </c>
      <c r="V13" s="35">
        <f t="shared" si="0"/>
        <v>4.6800000000000006</v>
      </c>
      <c r="W13" s="35"/>
      <c r="X13" s="35"/>
      <c r="Y13" s="35"/>
      <c r="Z13" s="35"/>
      <c r="AA13" s="35"/>
      <c r="AB13" s="35">
        <f>V13+AA13</f>
        <v>4.6800000000000006</v>
      </c>
    </row>
    <row r="14" spans="1:29" ht="72" x14ac:dyDescent="0.25">
      <c r="A14" s="35">
        <v>12</v>
      </c>
      <c r="B14" s="35">
        <v>2019211191</v>
      </c>
      <c r="C14" s="35" t="s">
        <v>870</v>
      </c>
      <c r="D14" s="35" t="s">
        <v>370</v>
      </c>
      <c r="E14" s="35">
        <v>19982016606</v>
      </c>
      <c r="F14" s="35" t="s">
        <v>575</v>
      </c>
      <c r="G14" s="35"/>
      <c r="H14" s="35"/>
      <c r="I14" s="35"/>
      <c r="J14" s="35"/>
      <c r="K14" s="35"/>
      <c r="L14" s="35"/>
      <c r="M14" s="35"/>
      <c r="N14" s="35"/>
      <c r="O14" s="35"/>
      <c r="P14" s="35"/>
      <c r="Q14" s="35"/>
      <c r="R14" s="35"/>
      <c r="S14" s="35" t="s">
        <v>871</v>
      </c>
      <c r="T14" s="35">
        <v>4</v>
      </c>
      <c r="U14" s="35">
        <v>4</v>
      </c>
      <c r="V14" s="35">
        <f t="shared" si="0"/>
        <v>3.6</v>
      </c>
      <c r="W14" s="35" t="s">
        <v>872</v>
      </c>
      <c r="X14" s="35" t="s">
        <v>873</v>
      </c>
      <c r="Y14" s="35" t="s">
        <v>874</v>
      </c>
      <c r="Z14" s="35">
        <v>8.75</v>
      </c>
      <c r="AA14" s="35">
        <v>0.875</v>
      </c>
      <c r="AB14" s="35">
        <f>V14+AA14</f>
        <v>4.4749999999999996</v>
      </c>
    </row>
    <row r="15" spans="1:29" ht="72" x14ac:dyDescent="0.25">
      <c r="A15" s="35">
        <v>13</v>
      </c>
      <c r="B15" s="35">
        <v>2019211187</v>
      </c>
      <c r="C15" s="35" t="s">
        <v>863</v>
      </c>
      <c r="D15" s="35" t="s">
        <v>370</v>
      </c>
      <c r="E15" s="35">
        <v>18111004708</v>
      </c>
      <c r="F15" s="35" t="s">
        <v>193</v>
      </c>
      <c r="G15" s="35" t="s">
        <v>864</v>
      </c>
      <c r="H15" s="35">
        <v>0.75</v>
      </c>
      <c r="I15" s="35"/>
      <c r="J15" s="35"/>
      <c r="K15" s="35"/>
      <c r="L15" s="35"/>
      <c r="M15" s="35"/>
      <c r="N15" s="35"/>
      <c r="O15" s="35"/>
      <c r="P15" s="35"/>
      <c r="Q15" s="35"/>
      <c r="R15" s="35"/>
      <c r="S15" s="35"/>
      <c r="T15" s="35"/>
      <c r="U15" s="35">
        <v>0.75</v>
      </c>
      <c r="V15" s="35">
        <f t="shared" si="0"/>
        <v>0.67500000000000004</v>
      </c>
      <c r="W15" s="35" t="s">
        <v>865</v>
      </c>
      <c r="X15" s="35" t="s">
        <v>866</v>
      </c>
      <c r="Y15" s="35" t="s">
        <v>867</v>
      </c>
      <c r="Z15" s="35">
        <v>9</v>
      </c>
      <c r="AA15" s="35">
        <f>Z15*0.1</f>
        <v>0.9</v>
      </c>
      <c r="AB15" s="35">
        <f>V15+AA15</f>
        <v>1.5750000000000002</v>
      </c>
    </row>
    <row r="16" spans="1:29" ht="57.6" x14ac:dyDescent="0.25">
      <c r="A16" s="35">
        <v>14</v>
      </c>
      <c r="B16" s="35">
        <v>2019211190</v>
      </c>
      <c r="C16" s="35" t="s">
        <v>578</v>
      </c>
      <c r="D16" s="35" t="s">
        <v>370</v>
      </c>
      <c r="E16" s="35">
        <v>15708289260</v>
      </c>
      <c r="F16" s="35" t="s">
        <v>579</v>
      </c>
      <c r="G16" s="35" t="s">
        <v>29</v>
      </c>
      <c r="H16" s="35">
        <v>0</v>
      </c>
      <c r="I16" s="35" t="s">
        <v>29</v>
      </c>
      <c r="J16" s="35">
        <v>0</v>
      </c>
      <c r="K16" s="35" t="s">
        <v>29</v>
      </c>
      <c r="L16" s="35">
        <v>0</v>
      </c>
      <c r="M16" s="35" t="s">
        <v>29</v>
      </c>
      <c r="N16" s="35">
        <v>0</v>
      </c>
      <c r="O16" s="35" t="s">
        <v>580</v>
      </c>
      <c r="P16" s="35">
        <v>0.1</v>
      </c>
      <c r="Q16" s="35" t="s">
        <v>29</v>
      </c>
      <c r="R16" s="35">
        <v>0</v>
      </c>
      <c r="S16" s="35" t="s">
        <v>29</v>
      </c>
      <c r="T16" s="35">
        <v>0</v>
      </c>
      <c r="U16" s="35">
        <f>T16+R16+H16+J16+L16+N16+P16</f>
        <v>0.1</v>
      </c>
      <c r="V16" s="35">
        <f t="shared" si="0"/>
        <v>9.0000000000000011E-2</v>
      </c>
      <c r="W16" s="35" t="s">
        <v>29</v>
      </c>
      <c r="X16" s="35" t="s">
        <v>29</v>
      </c>
      <c r="Y16" s="35" t="s">
        <v>29</v>
      </c>
      <c r="Z16" s="35">
        <v>0</v>
      </c>
      <c r="AA16" s="35">
        <f>Z16*0.1</f>
        <v>0</v>
      </c>
      <c r="AB16" s="35">
        <f>AA16+V16</f>
        <v>9.0000000000000011E-2</v>
      </c>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AE5AB-439D-46E5-A10E-88816E0F31B6}">
  <dimension ref="A1:AC4"/>
  <sheetViews>
    <sheetView workbookViewId="0">
      <selection sqref="A1:XFD1048576"/>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2"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3"/>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43.2" x14ac:dyDescent="0.25">
      <c r="A3" s="1">
        <v>1</v>
      </c>
      <c r="B3" s="1">
        <v>2019200789</v>
      </c>
      <c r="C3" s="1" t="s">
        <v>194</v>
      </c>
      <c r="D3" s="1" t="s">
        <v>192</v>
      </c>
      <c r="E3" s="1">
        <v>15178950167</v>
      </c>
      <c r="F3" s="1" t="s">
        <v>193</v>
      </c>
      <c r="G3" s="1"/>
      <c r="H3" s="1"/>
      <c r="I3" s="1"/>
      <c r="J3" s="1"/>
      <c r="K3" s="1"/>
      <c r="L3" s="1"/>
      <c r="M3" s="1"/>
      <c r="N3" s="1"/>
      <c r="O3" s="1"/>
      <c r="P3" s="1"/>
      <c r="Q3" s="1"/>
      <c r="R3" s="1"/>
      <c r="S3" s="1" t="s">
        <v>195</v>
      </c>
      <c r="T3" s="1">
        <v>7</v>
      </c>
      <c r="U3" s="1">
        <v>7</v>
      </c>
      <c r="V3" s="1">
        <v>6.3</v>
      </c>
      <c r="W3" s="1"/>
      <c r="X3" s="1"/>
      <c r="Y3" s="1" t="s">
        <v>196</v>
      </c>
      <c r="Z3" s="1">
        <v>4.5</v>
      </c>
      <c r="AA3" s="1">
        <f>Z3*0.1</f>
        <v>0.45</v>
      </c>
      <c r="AB3" s="1">
        <f>AA3+V3</f>
        <v>6.75</v>
      </c>
      <c r="AC3" s="1"/>
    </row>
    <row r="4" spans="1:29" ht="28.8" x14ac:dyDescent="0.25">
      <c r="A4" s="1">
        <v>2</v>
      </c>
      <c r="B4" s="1">
        <v>2019200790</v>
      </c>
      <c r="C4" s="1" t="s">
        <v>191</v>
      </c>
      <c r="D4" s="1" t="s">
        <v>882</v>
      </c>
      <c r="E4" s="1">
        <v>13086613520</v>
      </c>
      <c r="F4" s="1" t="s">
        <v>193</v>
      </c>
      <c r="G4" s="1"/>
      <c r="H4" s="1"/>
      <c r="I4" s="1"/>
      <c r="J4" s="1"/>
      <c r="K4" s="1"/>
      <c r="L4" s="1"/>
      <c r="M4" s="1"/>
      <c r="N4" s="1"/>
      <c r="O4" s="1"/>
      <c r="P4" s="1"/>
      <c r="Q4" s="1"/>
      <c r="R4" s="1"/>
      <c r="S4" s="1"/>
      <c r="T4" s="1"/>
      <c r="U4" s="1"/>
      <c r="V4" s="1"/>
      <c r="W4" s="1"/>
      <c r="X4" s="1"/>
      <c r="Y4" s="1"/>
      <c r="Z4" s="1"/>
      <c r="AA4" s="1"/>
      <c r="AB4" s="1">
        <v>0</v>
      </c>
      <c r="AC4" s="1"/>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BE902-2100-4A1A-8EF1-C6205D86128E}">
  <dimension ref="A1:AC10"/>
  <sheetViews>
    <sheetView workbookViewId="0">
      <selection activeCell="J4" sqref="J4"/>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0"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0"/>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43.2" x14ac:dyDescent="0.25">
      <c r="A3" s="35">
        <v>1</v>
      </c>
      <c r="B3" s="35">
        <v>2019200780</v>
      </c>
      <c r="C3" s="35" t="s">
        <v>201</v>
      </c>
      <c r="D3" s="35" t="s">
        <v>104</v>
      </c>
      <c r="E3" s="35">
        <v>13805158102</v>
      </c>
      <c r="F3" s="35" t="s">
        <v>202</v>
      </c>
      <c r="G3" s="35"/>
      <c r="H3" s="35"/>
      <c r="I3" s="35"/>
      <c r="J3" s="35"/>
      <c r="K3" s="35"/>
      <c r="L3" s="35"/>
      <c r="M3" s="35"/>
      <c r="N3" s="35"/>
      <c r="O3" s="35" t="s">
        <v>203</v>
      </c>
      <c r="P3" s="35">
        <v>25</v>
      </c>
      <c r="Q3" s="35"/>
      <c r="R3" s="35"/>
      <c r="S3" s="35" t="s">
        <v>204</v>
      </c>
      <c r="T3" s="35">
        <v>10</v>
      </c>
      <c r="U3" s="35">
        <v>35</v>
      </c>
      <c r="V3" s="35">
        <v>31.5</v>
      </c>
      <c r="W3" s="35"/>
      <c r="X3" s="35"/>
      <c r="Y3" s="35"/>
      <c r="Z3" s="35">
        <v>0</v>
      </c>
      <c r="AA3" s="35">
        <v>0</v>
      </c>
      <c r="AB3" s="35">
        <v>31.5</v>
      </c>
      <c r="AC3" s="35"/>
    </row>
    <row r="4" spans="1:29" ht="57.6" x14ac:dyDescent="0.25">
      <c r="A4" s="35">
        <v>2</v>
      </c>
      <c r="B4" s="35">
        <v>2019200784</v>
      </c>
      <c r="C4" s="35" t="s">
        <v>108</v>
      </c>
      <c r="D4" s="35" t="s">
        <v>104</v>
      </c>
      <c r="E4" s="35">
        <v>15528222820</v>
      </c>
      <c r="F4" s="35" t="s">
        <v>109</v>
      </c>
      <c r="G4" s="35" t="s">
        <v>110</v>
      </c>
      <c r="H4" s="35">
        <v>28</v>
      </c>
      <c r="I4" s="35" t="s">
        <v>29</v>
      </c>
      <c r="J4" s="35">
        <v>0</v>
      </c>
      <c r="K4" s="35" t="s">
        <v>29</v>
      </c>
      <c r="L4" s="35">
        <v>0</v>
      </c>
      <c r="M4" s="35" t="s">
        <v>29</v>
      </c>
      <c r="N4" s="35">
        <v>0</v>
      </c>
      <c r="O4" s="35" t="s">
        <v>111</v>
      </c>
      <c r="P4" s="35">
        <v>1</v>
      </c>
      <c r="Q4" s="35" t="s">
        <v>29</v>
      </c>
      <c r="R4" s="35">
        <v>0</v>
      </c>
      <c r="S4" s="35" t="s">
        <v>29</v>
      </c>
      <c r="T4" s="35">
        <v>0</v>
      </c>
      <c r="U4" s="35">
        <f>H4+J4+L4+N4+P4+R4+T4</f>
        <v>29</v>
      </c>
      <c r="V4" s="35">
        <f>U4*0.9</f>
        <v>26.1</v>
      </c>
      <c r="W4" s="35" t="s">
        <v>112</v>
      </c>
      <c r="X4" s="35" t="s">
        <v>29</v>
      </c>
      <c r="Y4" s="35" t="s">
        <v>29</v>
      </c>
      <c r="Z4" s="35">
        <v>3</v>
      </c>
      <c r="AA4" s="35">
        <f>Z4*10%</f>
        <v>0.30000000000000004</v>
      </c>
      <c r="AB4" s="35">
        <f>V4+AA4</f>
        <v>26.400000000000002</v>
      </c>
      <c r="AC4" s="35"/>
    </row>
    <row r="5" spans="1:29" ht="72" x14ac:dyDescent="0.25">
      <c r="A5" s="35">
        <v>3</v>
      </c>
      <c r="B5" s="35">
        <v>2019200783</v>
      </c>
      <c r="C5" s="35" t="s">
        <v>278</v>
      </c>
      <c r="D5" s="35" t="s">
        <v>104</v>
      </c>
      <c r="E5" s="35">
        <v>18402886816</v>
      </c>
      <c r="F5" s="35" t="s">
        <v>39</v>
      </c>
      <c r="G5" s="35" t="s">
        <v>279</v>
      </c>
      <c r="H5" s="35">
        <v>28</v>
      </c>
      <c r="I5" s="35"/>
      <c r="J5" s="35"/>
      <c r="K5" s="35"/>
      <c r="L5" s="35"/>
      <c r="M5" s="35"/>
      <c r="N5" s="35"/>
      <c r="O5" s="35"/>
      <c r="P5" s="35"/>
      <c r="Q5" s="35"/>
      <c r="R5" s="35"/>
      <c r="S5" s="35"/>
      <c r="T5" s="35"/>
      <c r="U5" s="35">
        <v>28</v>
      </c>
      <c r="V5" s="35">
        <v>25.2</v>
      </c>
      <c r="W5" s="35"/>
      <c r="X5" s="35"/>
      <c r="Y5" s="35"/>
      <c r="Z5" s="35"/>
      <c r="AA5" s="35"/>
      <c r="AB5" s="35">
        <f>V5+AA5</f>
        <v>25.2</v>
      </c>
      <c r="AC5" s="35"/>
    </row>
    <row r="6" spans="1:29" ht="86.4" x14ac:dyDescent="0.25">
      <c r="A6" s="35">
        <v>4</v>
      </c>
      <c r="B6" s="35">
        <v>2019200782</v>
      </c>
      <c r="C6" s="35" t="s">
        <v>197</v>
      </c>
      <c r="D6" s="35" t="s">
        <v>104</v>
      </c>
      <c r="E6" s="35">
        <v>18381013071</v>
      </c>
      <c r="F6" s="35" t="s">
        <v>198</v>
      </c>
      <c r="G6" s="35" t="s">
        <v>199</v>
      </c>
      <c r="H6" s="35">
        <v>2</v>
      </c>
      <c r="I6" s="35"/>
      <c r="J6" s="35"/>
      <c r="K6" s="35"/>
      <c r="L6" s="35"/>
      <c r="M6" s="35"/>
      <c r="N6" s="35"/>
      <c r="O6" s="35" t="s">
        <v>200</v>
      </c>
      <c r="P6" s="35">
        <v>12.5</v>
      </c>
      <c r="Q6" s="35"/>
      <c r="R6" s="35"/>
      <c r="S6" s="35"/>
      <c r="T6" s="35"/>
      <c r="U6" s="35">
        <v>14.5</v>
      </c>
      <c r="V6" s="35">
        <v>13.05</v>
      </c>
      <c r="W6" s="35"/>
      <c r="X6" s="35"/>
      <c r="Y6" s="35"/>
      <c r="Z6" s="35"/>
      <c r="AA6" s="35"/>
      <c r="AB6" s="35">
        <v>13.05</v>
      </c>
      <c r="AC6" s="35"/>
    </row>
    <row r="7" spans="1:29" ht="28.8" x14ac:dyDescent="0.25">
      <c r="A7" s="35">
        <v>5</v>
      </c>
      <c r="B7" s="35">
        <v>2019200778</v>
      </c>
      <c r="C7" s="35" t="s">
        <v>103</v>
      </c>
      <c r="D7" s="35" t="s">
        <v>883</v>
      </c>
      <c r="E7" s="35">
        <v>18678160729</v>
      </c>
      <c r="F7" s="35" t="s">
        <v>105</v>
      </c>
      <c r="G7" s="35" t="s">
        <v>29</v>
      </c>
      <c r="H7" s="35">
        <v>0</v>
      </c>
      <c r="I7" s="35" t="s">
        <v>29</v>
      </c>
      <c r="J7" s="35">
        <v>0</v>
      </c>
      <c r="K7" s="35" t="s">
        <v>29</v>
      </c>
      <c r="L7" s="35">
        <v>0</v>
      </c>
      <c r="M7" s="35" t="s">
        <v>29</v>
      </c>
      <c r="N7" s="35">
        <v>0</v>
      </c>
      <c r="O7" s="35" t="s">
        <v>29</v>
      </c>
      <c r="P7" s="35">
        <v>0</v>
      </c>
      <c r="Q7" s="35" t="s">
        <v>29</v>
      </c>
      <c r="R7" s="35">
        <v>0</v>
      </c>
      <c r="S7" s="35" t="s">
        <v>106</v>
      </c>
      <c r="T7" s="35">
        <v>10</v>
      </c>
      <c r="U7" s="35">
        <f>H7+J7+L7+N7+P7+R7+T7</f>
        <v>10</v>
      </c>
      <c r="V7" s="35">
        <f>U7*0.9</f>
        <v>9</v>
      </c>
      <c r="W7" s="35" t="s">
        <v>29</v>
      </c>
      <c r="X7" s="35" t="s">
        <v>29</v>
      </c>
      <c r="Y7" s="35" t="s">
        <v>29</v>
      </c>
      <c r="Z7" s="35">
        <v>0</v>
      </c>
      <c r="AA7" s="35">
        <f>Z7*10%</f>
        <v>0</v>
      </c>
      <c r="AB7" s="35">
        <f>V7+AA7</f>
        <v>9</v>
      </c>
      <c r="AC7" s="35"/>
    </row>
    <row r="8" spans="1:29" ht="28.8" x14ac:dyDescent="0.25">
      <c r="A8" s="35">
        <v>6</v>
      </c>
      <c r="B8" s="35">
        <v>2019200779</v>
      </c>
      <c r="C8" s="35" t="s">
        <v>107</v>
      </c>
      <c r="D8" s="35" t="s">
        <v>104</v>
      </c>
      <c r="E8" s="35">
        <v>18880466467</v>
      </c>
      <c r="F8" s="35" t="s">
        <v>105</v>
      </c>
      <c r="G8" s="35" t="s">
        <v>29</v>
      </c>
      <c r="H8" s="35">
        <v>0</v>
      </c>
      <c r="I8" s="35" t="s">
        <v>29</v>
      </c>
      <c r="J8" s="35">
        <v>0</v>
      </c>
      <c r="K8" s="35" t="s">
        <v>29</v>
      </c>
      <c r="L8" s="35">
        <v>0</v>
      </c>
      <c r="M8" s="35" t="s">
        <v>29</v>
      </c>
      <c r="N8" s="35">
        <v>0</v>
      </c>
      <c r="O8" s="35" t="s">
        <v>29</v>
      </c>
      <c r="P8" s="35">
        <v>0</v>
      </c>
      <c r="Q8" s="35" t="s">
        <v>29</v>
      </c>
      <c r="R8" s="35">
        <v>0</v>
      </c>
      <c r="S8" s="35" t="s">
        <v>106</v>
      </c>
      <c r="T8" s="35">
        <v>10</v>
      </c>
      <c r="U8" s="35">
        <f>H8+J8+L8+N8+P8+R8+T8</f>
        <v>10</v>
      </c>
      <c r="V8" s="35">
        <f>U8*0.9</f>
        <v>9</v>
      </c>
      <c r="W8" s="35" t="s">
        <v>29</v>
      </c>
      <c r="X8" s="35" t="s">
        <v>29</v>
      </c>
      <c r="Y8" s="35" t="s">
        <v>29</v>
      </c>
      <c r="Z8" s="35">
        <v>0</v>
      </c>
      <c r="AA8" s="35">
        <f>Z8*10%</f>
        <v>0</v>
      </c>
      <c r="AB8" s="35">
        <f>V8+AA8</f>
        <v>9</v>
      </c>
      <c r="AC8" s="35"/>
    </row>
    <row r="9" spans="1:29" ht="28.8" x14ac:dyDescent="0.25">
      <c r="A9" s="35">
        <v>7</v>
      </c>
      <c r="B9" s="35">
        <v>2019200785</v>
      </c>
      <c r="C9" s="35" t="s">
        <v>205</v>
      </c>
      <c r="D9" s="35" t="s">
        <v>104</v>
      </c>
      <c r="E9" s="35">
        <v>13076089220</v>
      </c>
      <c r="F9" s="35" t="s">
        <v>152</v>
      </c>
      <c r="G9" s="35"/>
      <c r="H9" s="35"/>
      <c r="I9" s="35"/>
      <c r="J9" s="35"/>
      <c r="K9" s="35"/>
      <c r="L9" s="35"/>
      <c r="M9" s="35"/>
      <c r="N9" s="35"/>
      <c r="O9" s="35"/>
      <c r="P9" s="35"/>
      <c r="Q9" s="35"/>
      <c r="R9" s="35"/>
      <c r="S9" s="35" t="s">
        <v>206</v>
      </c>
      <c r="T9" s="35">
        <v>5</v>
      </c>
      <c r="U9" s="35">
        <v>5</v>
      </c>
      <c r="V9" s="35">
        <v>4.5</v>
      </c>
      <c r="W9" s="35" t="s">
        <v>207</v>
      </c>
      <c r="X9" s="35"/>
      <c r="Y9" s="35"/>
      <c r="Z9" s="35">
        <v>1</v>
      </c>
      <c r="AA9" s="35">
        <v>0.1</v>
      </c>
      <c r="AB9" s="35">
        <v>4.5999999999999996</v>
      </c>
      <c r="AC9" s="35"/>
    </row>
    <row r="10" spans="1:29" ht="57.6" x14ac:dyDescent="0.25">
      <c r="A10" s="35">
        <v>8</v>
      </c>
      <c r="B10" s="35">
        <v>2019200786</v>
      </c>
      <c r="C10" s="35" t="s">
        <v>275</v>
      </c>
      <c r="D10" s="35" t="s">
        <v>104</v>
      </c>
      <c r="E10" s="35">
        <v>18201975372</v>
      </c>
      <c r="F10" s="35" t="s">
        <v>105</v>
      </c>
      <c r="G10" s="35"/>
      <c r="H10" s="35"/>
      <c r="I10" s="35"/>
      <c r="J10" s="35"/>
      <c r="K10" s="35"/>
      <c r="L10" s="35"/>
      <c r="M10" s="35"/>
      <c r="N10" s="35"/>
      <c r="O10" s="35"/>
      <c r="P10" s="35"/>
      <c r="Q10" s="35"/>
      <c r="R10" s="35"/>
      <c r="S10" s="35"/>
      <c r="T10" s="35"/>
      <c r="U10" s="35"/>
      <c r="V10" s="35"/>
      <c r="W10" s="35" t="s">
        <v>276</v>
      </c>
      <c r="X10" s="35" t="s">
        <v>277</v>
      </c>
      <c r="Y10" s="35"/>
      <c r="Z10" s="35">
        <v>8</v>
      </c>
      <c r="AA10" s="35">
        <v>0.8</v>
      </c>
      <c r="AB10" s="35">
        <f>V10+AA10</f>
        <v>0.8</v>
      </c>
      <c r="AC10" s="35"/>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379D-9AE8-4EA8-AB2F-A1BD8242162F}">
  <dimension ref="A1:AC49"/>
  <sheetViews>
    <sheetView workbookViewId="0">
      <selection sqref="A1:XFD1048576"/>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2"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3"/>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86.4" x14ac:dyDescent="0.25">
      <c r="A3" s="35">
        <v>1</v>
      </c>
      <c r="B3" s="35">
        <v>2019200705</v>
      </c>
      <c r="C3" s="35" t="s">
        <v>881</v>
      </c>
      <c r="D3" s="35" t="s">
        <v>880</v>
      </c>
      <c r="E3" s="35">
        <v>18113186085</v>
      </c>
      <c r="F3" s="35" t="s">
        <v>39</v>
      </c>
      <c r="G3" s="35" t="s">
        <v>40</v>
      </c>
      <c r="H3" s="35">
        <v>82</v>
      </c>
      <c r="I3" s="35" t="s">
        <v>29</v>
      </c>
      <c r="J3" s="35">
        <v>0</v>
      </c>
      <c r="K3" s="35" t="s">
        <v>29</v>
      </c>
      <c r="L3" s="35">
        <v>0</v>
      </c>
      <c r="M3" s="35" t="s">
        <v>29</v>
      </c>
      <c r="N3" s="35">
        <v>0</v>
      </c>
      <c r="O3" s="35" t="s">
        <v>41</v>
      </c>
      <c r="P3" s="35">
        <v>1.4</v>
      </c>
      <c r="Q3" s="35" t="s">
        <v>42</v>
      </c>
      <c r="R3" s="35">
        <v>41.6</v>
      </c>
      <c r="S3" s="35" t="s">
        <v>29</v>
      </c>
      <c r="T3" s="35">
        <v>0</v>
      </c>
      <c r="U3" s="35">
        <f>H3+J3+L3+N3+P3+R3+T3</f>
        <v>125</v>
      </c>
      <c r="V3" s="35">
        <f>U3*0.9</f>
        <v>112.5</v>
      </c>
      <c r="W3" s="35" t="s">
        <v>29</v>
      </c>
      <c r="X3" s="35" t="s">
        <v>29</v>
      </c>
      <c r="Y3" s="35" t="s">
        <v>29</v>
      </c>
      <c r="Z3" s="35">
        <v>0</v>
      </c>
      <c r="AA3" s="35">
        <f>Z3*10%</f>
        <v>0</v>
      </c>
      <c r="AB3" s="35">
        <f>V3+AA3</f>
        <v>112.5</v>
      </c>
      <c r="AC3" s="35"/>
    </row>
    <row r="4" spans="1:29" ht="115.2" x14ac:dyDescent="0.25">
      <c r="A4" s="35">
        <v>2</v>
      </c>
      <c r="B4" s="35">
        <v>2019200739</v>
      </c>
      <c r="C4" s="35" t="s">
        <v>158</v>
      </c>
      <c r="D4" s="35" t="s">
        <v>26</v>
      </c>
      <c r="E4" s="35">
        <v>15528317807</v>
      </c>
      <c r="F4" s="35" t="s">
        <v>139</v>
      </c>
      <c r="G4" s="35" t="s">
        <v>159</v>
      </c>
      <c r="H4" s="35">
        <v>77</v>
      </c>
      <c r="I4" s="35"/>
      <c r="J4" s="35"/>
      <c r="K4" s="35"/>
      <c r="L4" s="35"/>
      <c r="M4" s="35"/>
      <c r="N4" s="35"/>
      <c r="O4" s="35"/>
      <c r="P4" s="35"/>
      <c r="Q4" s="35" t="s">
        <v>160</v>
      </c>
      <c r="R4" s="35">
        <v>18</v>
      </c>
      <c r="S4" s="35" t="s">
        <v>45</v>
      </c>
      <c r="T4" s="35">
        <v>5</v>
      </c>
      <c r="U4" s="35">
        <v>100</v>
      </c>
      <c r="V4" s="35">
        <v>90</v>
      </c>
      <c r="W4" s="35"/>
      <c r="X4" s="35"/>
      <c r="Y4" s="35"/>
      <c r="Z4" s="35">
        <v>0</v>
      </c>
      <c r="AA4" s="35">
        <v>0</v>
      </c>
      <c r="AB4" s="35">
        <v>90</v>
      </c>
      <c r="AC4" s="35"/>
    </row>
    <row r="5" spans="1:29" ht="172.8" x14ac:dyDescent="0.25">
      <c r="A5" s="35">
        <v>3</v>
      </c>
      <c r="B5" s="35">
        <v>2019200709</v>
      </c>
      <c r="C5" s="35" t="s">
        <v>48</v>
      </c>
      <c r="D5" s="35" t="s">
        <v>26</v>
      </c>
      <c r="E5" s="35">
        <v>19982069553</v>
      </c>
      <c r="F5" s="35" t="s">
        <v>49</v>
      </c>
      <c r="G5" s="35" t="s">
        <v>50</v>
      </c>
      <c r="H5" s="35">
        <f>28+28+4.5+4.5</f>
        <v>65</v>
      </c>
      <c r="I5" s="35" t="s">
        <v>29</v>
      </c>
      <c r="J5" s="35">
        <v>0</v>
      </c>
      <c r="K5" s="35" t="s">
        <v>29</v>
      </c>
      <c r="L5" s="35">
        <v>0</v>
      </c>
      <c r="M5" s="35" t="s">
        <v>29</v>
      </c>
      <c r="N5" s="35">
        <v>0</v>
      </c>
      <c r="O5" s="35" t="s">
        <v>51</v>
      </c>
      <c r="P5" s="35">
        <v>0.8</v>
      </c>
      <c r="Q5" s="35" t="s">
        <v>29</v>
      </c>
      <c r="R5" s="35">
        <v>0</v>
      </c>
      <c r="S5" s="35" t="s">
        <v>52</v>
      </c>
      <c r="T5" s="35">
        <v>15</v>
      </c>
      <c r="U5" s="35">
        <f>H5+J5+L5+N5+P5+R5+T5</f>
        <v>80.8</v>
      </c>
      <c r="V5" s="35">
        <f>U5*0.9</f>
        <v>72.72</v>
      </c>
      <c r="W5" s="35" t="s">
        <v>53</v>
      </c>
      <c r="X5" s="35" t="s">
        <v>29</v>
      </c>
      <c r="Y5" s="35" t="s">
        <v>29</v>
      </c>
      <c r="Z5" s="35">
        <v>3</v>
      </c>
      <c r="AA5" s="35">
        <f>Z5*10%</f>
        <v>0.30000000000000004</v>
      </c>
      <c r="AB5" s="35">
        <f>V5+AA5</f>
        <v>73.02</v>
      </c>
      <c r="AC5" s="35"/>
    </row>
    <row r="6" spans="1:29" ht="86.4" x14ac:dyDescent="0.25">
      <c r="A6" s="35">
        <v>4</v>
      </c>
      <c r="B6" s="35">
        <v>2019200724</v>
      </c>
      <c r="C6" s="35" t="s">
        <v>170</v>
      </c>
      <c r="D6" s="35" t="s">
        <v>26</v>
      </c>
      <c r="E6" s="35">
        <v>15528398931</v>
      </c>
      <c r="F6" s="35" t="s">
        <v>146</v>
      </c>
      <c r="G6" s="35" t="s">
        <v>171</v>
      </c>
      <c r="H6" s="35">
        <v>49</v>
      </c>
      <c r="I6" s="35"/>
      <c r="J6" s="35"/>
      <c r="K6" s="35"/>
      <c r="L6" s="35"/>
      <c r="M6" s="35"/>
      <c r="N6" s="35"/>
      <c r="O6" s="35" t="s">
        <v>172</v>
      </c>
      <c r="P6" s="35">
        <v>11.4</v>
      </c>
      <c r="Q6" s="35"/>
      <c r="R6" s="35"/>
      <c r="S6" s="35" t="s">
        <v>173</v>
      </c>
      <c r="T6" s="35">
        <v>15</v>
      </c>
      <c r="U6" s="35">
        <v>75.400000000000006</v>
      </c>
      <c r="V6" s="35">
        <v>67.86</v>
      </c>
      <c r="W6" s="35"/>
      <c r="X6" s="35"/>
      <c r="Y6" s="35"/>
      <c r="Z6" s="35"/>
      <c r="AA6" s="35"/>
      <c r="AB6" s="35">
        <v>67.86</v>
      </c>
      <c r="AC6" s="35"/>
    </row>
    <row r="7" spans="1:29" ht="129.6" x14ac:dyDescent="0.25">
      <c r="A7" s="35">
        <v>5</v>
      </c>
      <c r="B7" s="35">
        <v>2019200729</v>
      </c>
      <c r="C7" s="35" t="s">
        <v>151</v>
      </c>
      <c r="D7" s="35" t="s">
        <v>26</v>
      </c>
      <c r="E7" s="35">
        <v>15528172906</v>
      </c>
      <c r="F7" s="35" t="s">
        <v>152</v>
      </c>
      <c r="G7" s="35" t="s">
        <v>153</v>
      </c>
      <c r="H7" s="35">
        <v>39.25</v>
      </c>
      <c r="I7" s="35"/>
      <c r="J7" s="35"/>
      <c r="K7" s="35"/>
      <c r="L7" s="35"/>
      <c r="M7" s="35"/>
      <c r="N7" s="35"/>
      <c r="O7" s="35" t="s">
        <v>154</v>
      </c>
      <c r="P7" s="35">
        <v>2</v>
      </c>
      <c r="Q7" s="35" t="s">
        <v>155</v>
      </c>
      <c r="R7" s="35">
        <v>22.5</v>
      </c>
      <c r="S7" s="35" t="s">
        <v>156</v>
      </c>
      <c r="T7" s="35">
        <v>10</v>
      </c>
      <c r="U7" s="35">
        <v>73.75</v>
      </c>
      <c r="V7" s="35">
        <v>66.375</v>
      </c>
      <c r="W7" s="35"/>
      <c r="X7" s="35" t="s">
        <v>157</v>
      </c>
      <c r="Y7" s="35"/>
      <c r="Z7" s="35">
        <v>10</v>
      </c>
      <c r="AA7" s="35">
        <v>1</v>
      </c>
      <c r="AB7" s="35">
        <v>67.38</v>
      </c>
      <c r="AC7" s="35"/>
    </row>
    <row r="8" spans="1:29" ht="172.8" x14ac:dyDescent="0.25">
      <c r="A8" s="35">
        <v>6</v>
      </c>
      <c r="B8" s="35">
        <v>2019200757</v>
      </c>
      <c r="C8" s="35" t="s">
        <v>214</v>
      </c>
      <c r="D8" s="35" t="s">
        <v>26</v>
      </c>
      <c r="E8" s="35">
        <v>13086642239</v>
      </c>
      <c r="F8" s="35" t="s">
        <v>89</v>
      </c>
      <c r="G8" s="35" t="s">
        <v>215</v>
      </c>
      <c r="H8" s="35">
        <v>36.25</v>
      </c>
      <c r="I8" s="35"/>
      <c r="J8" s="35"/>
      <c r="K8" s="35"/>
      <c r="L8" s="35"/>
      <c r="M8" s="35"/>
      <c r="N8" s="35"/>
      <c r="O8" s="35" t="s">
        <v>216</v>
      </c>
      <c r="P8" s="35">
        <v>1</v>
      </c>
      <c r="Q8" s="35" t="s">
        <v>217</v>
      </c>
      <c r="R8" s="35">
        <v>18</v>
      </c>
      <c r="S8" s="35"/>
      <c r="T8" s="35"/>
      <c r="U8" s="35">
        <v>55.25</v>
      </c>
      <c r="V8" s="35">
        <v>49.725000000000001</v>
      </c>
      <c r="W8" s="35"/>
      <c r="X8" s="35"/>
      <c r="Y8" s="35"/>
      <c r="Z8" s="35"/>
      <c r="AA8" s="35"/>
      <c r="AB8" s="35">
        <v>49.725000000000001</v>
      </c>
      <c r="AC8" s="35"/>
    </row>
    <row r="9" spans="1:29" ht="72" x14ac:dyDescent="0.25">
      <c r="A9" s="35">
        <v>7</v>
      </c>
      <c r="B9" s="35">
        <v>2019200731</v>
      </c>
      <c r="C9" s="35" t="s">
        <v>245</v>
      </c>
      <c r="D9" s="35" t="s">
        <v>26</v>
      </c>
      <c r="E9" s="35">
        <v>15680803664</v>
      </c>
      <c r="F9" s="35" t="s">
        <v>33</v>
      </c>
      <c r="G9" s="35" t="s">
        <v>246</v>
      </c>
      <c r="H9" s="35">
        <v>17.5</v>
      </c>
      <c r="I9" s="35" t="s">
        <v>29</v>
      </c>
      <c r="J9" s="35">
        <v>0</v>
      </c>
      <c r="K9" s="35" t="s">
        <v>29</v>
      </c>
      <c r="L9" s="35">
        <v>0</v>
      </c>
      <c r="M9" s="35" t="s">
        <v>29</v>
      </c>
      <c r="N9" s="35">
        <v>0</v>
      </c>
      <c r="O9" s="35" t="s">
        <v>29</v>
      </c>
      <c r="P9" s="35">
        <v>0</v>
      </c>
      <c r="Q9" s="35" t="s">
        <v>247</v>
      </c>
      <c r="R9" s="35">
        <v>18</v>
      </c>
      <c r="S9" s="35" t="s">
        <v>248</v>
      </c>
      <c r="T9" s="35">
        <v>15</v>
      </c>
      <c r="U9" s="35">
        <f>H9+J9+L9+N9+P9+R9+T9</f>
        <v>50.5</v>
      </c>
      <c r="V9" s="35">
        <f>U9*0.9</f>
        <v>45.45</v>
      </c>
      <c r="W9" s="35" t="s">
        <v>249</v>
      </c>
      <c r="X9" s="35" t="s">
        <v>29</v>
      </c>
      <c r="Y9" s="35" t="s">
        <v>29</v>
      </c>
      <c r="Z9" s="35">
        <v>1</v>
      </c>
      <c r="AA9" s="35">
        <f>Z9*0.1</f>
        <v>0.1</v>
      </c>
      <c r="AB9" s="35">
        <f>V9+AA9</f>
        <v>45.550000000000004</v>
      </c>
      <c r="AC9" s="35"/>
    </row>
    <row r="10" spans="1:29" ht="57.6" x14ac:dyDescent="0.25">
      <c r="A10" s="35">
        <v>8</v>
      </c>
      <c r="B10" s="35">
        <v>2019200741</v>
      </c>
      <c r="C10" s="35" t="s">
        <v>254</v>
      </c>
      <c r="D10" s="35" t="s">
        <v>26</v>
      </c>
      <c r="E10" s="35">
        <v>13618018607</v>
      </c>
      <c r="F10" s="35" t="s">
        <v>139</v>
      </c>
      <c r="G10" s="35" t="s">
        <v>255</v>
      </c>
      <c r="H10" s="35">
        <v>15</v>
      </c>
      <c r="I10" s="35"/>
      <c r="J10" s="35"/>
      <c r="K10" s="35"/>
      <c r="L10" s="35"/>
      <c r="M10" s="35"/>
      <c r="N10" s="35"/>
      <c r="O10" s="35"/>
      <c r="P10" s="35"/>
      <c r="Q10" s="35"/>
      <c r="R10" s="35"/>
      <c r="S10" s="35" t="s">
        <v>256</v>
      </c>
      <c r="T10" s="35">
        <v>15</v>
      </c>
      <c r="U10" s="35">
        <v>30</v>
      </c>
      <c r="V10" s="35">
        <v>27</v>
      </c>
      <c r="W10" s="35"/>
      <c r="X10" s="35" t="s">
        <v>257</v>
      </c>
      <c r="Y10" s="35"/>
      <c r="Z10" s="35">
        <v>6</v>
      </c>
      <c r="AA10" s="35">
        <v>0.6</v>
      </c>
      <c r="AB10" s="35">
        <v>27.6</v>
      </c>
      <c r="AC10" s="35"/>
    </row>
    <row r="11" spans="1:29" ht="86.4" x14ac:dyDescent="0.25">
      <c r="A11" s="35">
        <v>9</v>
      </c>
      <c r="B11" s="35">
        <v>2019200750</v>
      </c>
      <c r="C11" s="35" t="s">
        <v>208</v>
      </c>
      <c r="D11" s="35" t="s">
        <v>26</v>
      </c>
      <c r="E11" s="35">
        <v>18280540275</v>
      </c>
      <c r="F11" s="35" t="s">
        <v>139</v>
      </c>
      <c r="G11" s="35" t="s">
        <v>209</v>
      </c>
      <c r="H11" s="35">
        <v>15</v>
      </c>
      <c r="I11" s="35"/>
      <c r="J11" s="35"/>
      <c r="K11" s="35"/>
      <c r="L11" s="35"/>
      <c r="M11" s="35"/>
      <c r="N11" s="35"/>
      <c r="O11" s="35" t="s">
        <v>210</v>
      </c>
      <c r="P11" s="35">
        <v>3</v>
      </c>
      <c r="Q11" s="35"/>
      <c r="R11" s="35"/>
      <c r="S11" s="35" t="s">
        <v>211</v>
      </c>
      <c r="T11" s="35">
        <v>10</v>
      </c>
      <c r="U11" s="35">
        <v>28</v>
      </c>
      <c r="V11" s="35">
        <v>25.2</v>
      </c>
      <c r="W11" s="35" t="s">
        <v>212</v>
      </c>
      <c r="X11" s="35" t="s">
        <v>213</v>
      </c>
      <c r="Y11" s="35"/>
      <c r="Z11" s="35">
        <v>10</v>
      </c>
      <c r="AA11" s="35">
        <v>1</v>
      </c>
      <c r="AB11" s="35">
        <v>26.2</v>
      </c>
      <c r="AC11" s="35"/>
    </row>
    <row r="12" spans="1:29" ht="86.4" x14ac:dyDescent="0.25">
      <c r="A12" s="35">
        <v>10</v>
      </c>
      <c r="B12" s="35">
        <v>2019200740</v>
      </c>
      <c r="C12" s="35" t="s">
        <v>88</v>
      </c>
      <c r="D12" s="35" t="s">
        <v>26</v>
      </c>
      <c r="E12" s="35">
        <v>15828219033</v>
      </c>
      <c r="F12" s="35" t="s">
        <v>89</v>
      </c>
      <c r="G12" s="35" t="s">
        <v>90</v>
      </c>
      <c r="H12" s="35">
        <v>10.5</v>
      </c>
      <c r="I12" s="35" t="s">
        <v>29</v>
      </c>
      <c r="J12" s="35">
        <v>0</v>
      </c>
      <c r="K12" s="35" t="s">
        <v>29</v>
      </c>
      <c r="L12" s="35">
        <v>0</v>
      </c>
      <c r="M12" s="35" t="s">
        <v>29</v>
      </c>
      <c r="N12" s="35">
        <v>0</v>
      </c>
      <c r="O12" s="35" t="s">
        <v>29</v>
      </c>
      <c r="P12" s="35">
        <v>0</v>
      </c>
      <c r="Q12" s="35" t="s">
        <v>91</v>
      </c>
      <c r="R12" s="35">
        <v>2.25</v>
      </c>
      <c r="S12" s="35" t="s">
        <v>92</v>
      </c>
      <c r="T12" s="35">
        <v>15</v>
      </c>
      <c r="U12" s="35">
        <f>H12+J12+L12+N12+P12+R12+T12</f>
        <v>27.75</v>
      </c>
      <c r="V12" s="35">
        <f>U12*0.9</f>
        <v>24.975000000000001</v>
      </c>
      <c r="W12" s="35" t="s">
        <v>29</v>
      </c>
      <c r="X12" s="35" t="s">
        <v>93</v>
      </c>
      <c r="Y12" s="35" t="s">
        <v>29</v>
      </c>
      <c r="Z12" s="35">
        <v>3</v>
      </c>
      <c r="AA12" s="35">
        <f>Z12*10%</f>
        <v>0.30000000000000004</v>
      </c>
      <c r="AB12" s="35">
        <f>V12+AA12</f>
        <v>25.275000000000002</v>
      </c>
      <c r="AC12" s="35"/>
    </row>
    <row r="13" spans="1:29" ht="86.4" x14ac:dyDescent="0.25">
      <c r="A13" s="35">
        <v>11</v>
      </c>
      <c r="B13" s="35">
        <v>2019200704</v>
      </c>
      <c r="C13" s="35" t="s">
        <v>32</v>
      </c>
      <c r="D13" s="35" t="s">
        <v>26</v>
      </c>
      <c r="E13" s="35">
        <v>19982030615</v>
      </c>
      <c r="F13" s="35" t="s">
        <v>33</v>
      </c>
      <c r="G13" s="35" t="s">
        <v>34</v>
      </c>
      <c r="H13" s="35">
        <v>2</v>
      </c>
      <c r="I13" s="35" t="s">
        <v>29</v>
      </c>
      <c r="J13" s="35">
        <v>0</v>
      </c>
      <c r="K13" s="35" t="s">
        <v>29</v>
      </c>
      <c r="L13" s="35">
        <v>0</v>
      </c>
      <c r="M13" s="35" t="s">
        <v>29</v>
      </c>
      <c r="N13" s="35">
        <v>0</v>
      </c>
      <c r="O13" s="35" t="s">
        <v>29</v>
      </c>
      <c r="P13" s="35">
        <v>0</v>
      </c>
      <c r="Q13" s="35" t="s">
        <v>35</v>
      </c>
      <c r="R13" s="35">
        <v>18</v>
      </c>
      <c r="S13" s="35" t="s">
        <v>36</v>
      </c>
      <c r="T13" s="35">
        <v>7</v>
      </c>
      <c r="U13" s="35">
        <f>H13+J13+L13+N13+P13+R13+T13</f>
        <v>27</v>
      </c>
      <c r="V13" s="35">
        <f>U13*0.9</f>
        <v>24.3</v>
      </c>
      <c r="W13" s="35" t="s">
        <v>37</v>
      </c>
      <c r="X13" s="35" t="s">
        <v>38</v>
      </c>
      <c r="Y13" s="35" t="s">
        <v>29</v>
      </c>
      <c r="Z13" s="35">
        <v>5</v>
      </c>
      <c r="AA13" s="35">
        <f>Z13*10%</f>
        <v>0.5</v>
      </c>
      <c r="AB13" s="35">
        <f>V13+AA13</f>
        <v>24.8</v>
      </c>
      <c r="AC13" s="35"/>
    </row>
    <row r="14" spans="1:29" ht="57.6" x14ac:dyDescent="0.25">
      <c r="A14" s="35">
        <v>12</v>
      </c>
      <c r="B14" s="35">
        <v>2019200744</v>
      </c>
      <c r="C14" s="35" t="s">
        <v>113</v>
      </c>
      <c r="D14" s="35" t="s">
        <v>26</v>
      </c>
      <c r="E14" s="35">
        <v>13618023068</v>
      </c>
      <c r="F14" s="35" t="s">
        <v>114</v>
      </c>
      <c r="G14" s="35" t="s">
        <v>115</v>
      </c>
      <c r="H14" s="35">
        <v>10.5</v>
      </c>
      <c r="I14" s="35"/>
      <c r="J14" s="35"/>
      <c r="K14" s="35"/>
      <c r="L14" s="35"/>
      <c r="M14" s="35"/>
      <c r="N14" s="35"/>
      <c r="O14" s="35"/>
      <c r="P14" s="35"/>
      <c r="Q14" s="35"/>
      <c r="R14" s="35"/>
      <c r="S14" s="35" t="s">
        <v>116</v>
      </c>
      <c r="T14" s="35">
        <v>15</v>
      </c>
      <c r="U14" s="35">
        <v>25.5</v>
      </c>
      <c r="V14" s="35">
        <v>22.95</v>
      </c>
      <c r="W14" s="35" t="s">
        <v>117</v>
      </c>
      <c r="X14" s="35" t="s">
        <v>118</v>
      </c>
      <c r="Y14" s="35"/>
      <c r="Z14" s="35">
        <v>9</v>
      </c>
      <c r="AA14" s="35">
        <v>0.9</v>
      </c>
      <c r="AB14" s="35">
        <f>AA14+V14</f>
        <v>23.849999999999998</v>
      </c>
      <c r="AC14" s="35"/>
    </row>
    <row r="15" spans="1:29" ht="244.8" x14ac:dyDescent="0.25">
      <c r="A15" s="35">
        <v>13</v>
      </c>
      <c r="B15" s="35">
        <v>2019200725</v>
      </c>
      <c r="C15" s="35" t="s">
        <v>78</v>
      </c>
      <c r="D15" s="35" t="s">
        <v>26</v>
      </c>
      <c r="E15" s="35">
        <v>13618024048</v>
      </c>
      <c r="F15" s="35" t="s">
        <v>79</v>
      </c>
      <c r="G15" s="35" t="s">
        <v>80</v>
      </c>
      <c r="H15" s="35">
        <v>21</v>
      </c>
      <c r="I15" s="35" t="s">
        <v>29</v>
      </c>
      <c r="J15" s="35">
        <v>0</v>
      </c>
      <c r="K15" s="35" t="s">
        <v>29</v>
      </c>
      <c r="L15" s="35">
        <v>0</v>
      </c>
      <c r="M15" s="35" t="s">
        <v>29</v>
      </c>
      <c r="N15" s="35">
        <v>0</v>
      </c>
      <c r="O15" s="35" t="s">
        <v>81</v>
      </c>
      <c r="P15" s="35">
        <v>0</v>
      </c>
      <c r="Q15" s="35" t="s">
        <v>82</v>
      </c>
      <c r="R15" s="35">
        <v>4.5</v>
      </c>
      <c r="S15" s="35" t="s">
        <v>83</v>
      </c>
      <c r="T15" s="35">
        <v>0</v>
      </c>
      <c r="U15" s="35">
        <f>H15+J15+L15+N15+P15+R15+T15</f>
        <v>25.5</v>
      </c>
      <c r="V15" s="35">
        <f>U15*0.9</f>
        <v>22.95</v>
      </c>
      <c r="W15" s="35" t="s">
        <v>29</v>
      </c>
      <c r="X15" s="35" t="s">
        <v>29</v>
      </c>
      <c r="Y15" s="35" t="s">
        <v>84</v>
      </c>
      <c r="Z15" s="35">
        <v>0</v>
      </c>
      <c r="AA15" s="35">
        <f>Z15*10%</f>
        <v>0</v>
      </c>
      <c r="AB15" s="35">
        <f>V15+AA15</f>
        <v>22.95</v>
      </c>
      <c r="AC15" s="35"/>
    </row>
    <row r="16" spans="1:29" ht="86.4" x14ac:dyDescent="0.25">
      <c r="A16" s="35">
        <v>14</v>
      </c>
      <c r="B16" s="35">
        <v>2019200758</v>
      </c>
      <c r="C16" s="35" t="s">
        <v>145</v>
      </c>
      <c r="D16" s="35" t="s">
        <v>26</v>
      </c>
      <c r="E16" s="35">
        <v>15680734690</v>
      </c>
      <c r="F16" s="35" t="s">
        <v>146</v>
      </c>
      <c r="G16" s="35" t="s">
        <v>147</v>
      </c>
      <c r="H16" s="35">
        <v>7.5</v>
      </c>
      <c r="I16" s="35"/>
      <c r="J16" s="35"/>
      <c r="K16" s="35"/>
      <c r="L16" s="35"/>
      <c r="M16" s="35"/>
      <c r="N16" s="35"/>
      <c r="O16" s="35"/>
      <c r="P16" s="35"/>
      <c r="Q16" s="35"/>
      <c r="R16" s="35"/>
      <c r="S16" s="35" t="s">
        <v>148</v>
      </c>
      <c r="T16" s="35">
        <v>15</v>
      </c>
      <c r="U16" s="35">
        <v>22.5</v>
      </c>
      <c r="V16" s="35">
        <v>20.25</v>
      </c>
      <c r="W16" s="35" t="s">
        <v>149</v>
      </c>
      <c r="X16" s="35" t="s">
        <v>150</v>
      </c>
      <c r="Y16" s="35"/>
      <c r="Z16" s="35">
        <v>9</v>
      </c>
      <c r="AA16" s="35">
        <v>0.9</v>
      </c>
      <c r="AB16" s="35">
        <v>21.15</v>
      </c>
      <c r="AC16" s="35"/>
    </row>
    <row r="17" spans="1:29" ht="43.2" x14ac:dyDescent="0.25">
      <c r="A17" s="35">
        <v>15</v>
      </c>
      <c r="B17" s="35">
        <v>2019200715</v>
      </c>
      <c r="C17" s="35" t="s">
        <v>57</v>
      </c>
      <c r="D17" s="35" t="s">
        <v>26</v>
      </c>
      <c r="E17" s="35">
        <v>18502850892</v>
      </c>
      <c r="F17" s="35" t="s">
        <v>33</v>
      </c>
      <c r="G17" s="35" t="s">
        <v>29</v>
      </c>
      <c r="H17" s="35">
        <v>0</v>
      </c>
      <c r="I17" s="35" t="s">
        <v>29</v>
      </c>
      <c r="J17" s="35">
        <v>0</v>
      </c>
      <c r="K17" s="35" t="s">
        <v>29</v>
      </c>
      <c r="L17" s="35">
        <v>0</v>
      </c>
      <c r="M17" s="35" t="s">
        <v>29</v>
      </c>
      <c r="N17" s="35">
        <v>0</v>
      </c>
      <c r="O17" s="35" t="s">
        <v>29</v>
      </c>
      <c r="P17" s="35">
        <v>0</v>
      </c>
      <c r="Q17" s="35" t="s">
        <v>58</v>
      </c>
      <c r="R17" s="35">
        <v>18</v>
      </c>
      <c r="S17" s="35" t="s">
        <v>59</v>
      </c>
      <c r="T17" s="35">
        <v>5</v>
      </c>
      <c r="U17" s="35">
        <f>H17+J17+L17+N17+P17+R17+T17</f>
        <v>23</v>
      </c>
      <c r="V17" s="35">
        <f>U17*0.9</f>
        <v>20.7</v>
      </c>
      <c r="W17" s="35" t="s">
        <v>60</v>
      </c>
      <c r="X17" s="35" t="s">
        <v>29</v>
      </c>
      <c r="Y17" s="35" t="s">
        <v>61</v>
      </c>
      <c r="Z17" s="35">
        <v>2.5</v>
      </c>
      <c r="AA17" s="35">
        <f>Z17*10%</f>
        <v>0.25</v>
      </c>
      <c r="AB17" s="35">
        <f>V17+AA17</f>
        <v>20.95</v>
      </c>
      <c r="AC17" s="35"/>
    </row>
    <row r="18" spans="1:29" ht="43.2" x14ac:dyDescent="0.25">
      <c r="A18" s="35">
        <v>16</v>
      </c>
      <c r="B18" s="35">
        <v>2019200722</v>
      </c>
      <c r="C18" s="35" t="s">
        <v>124</v>
      </c>
      <c r="D18" s="35" t="s">
        <v>26</v>
      </c>
      <c r="E18" s="35">
        <v>15881096934</v>
      </c>
      <c r="F18" s="35" t="s">
        <v>125</v>
      </c>
      <c r="G18" s="35"/>
      <c r="H18" s="35"/>
      <c r="I18" s="35"/>
      <c r="J18" s="35"/>
      <c r="K18" s="35"/>
      <c r="L18" s="35"/>
      <c r="M18" s="35"/>
      <c r="N18" s="35"/>
      <c r="O18" s="35"/>
      <c r="P18" s="35"/>
      <c r="Q18" s="35"/>
      <c r="R18" s="35"/>
      <c r="S18" s="35" t="s">
        <v>126</v>
      </c>
      <c r="T18" s="35">
        <v>22</v>
      </c>
      <c r="U18" s="35">
        <v>22</v>
      </c>
      <c r="V18" s="35">
        <v>19.8</v>
      </c>
      <c r="W18" s="35"/>
      <c r="X18" s="35" t="s">
        <v>127</v>
      </c>
      <c r="Y18" s="35"/>
      <c r="Z18" s="35">
        <v>8</v>
      </c>
      <c r="AA18" s="35">
        <v>0.8</v>
      </c>
      <c r="AB18" s="35">
        <v>20.6</v>
      </c>
      <c r="AC18" s="35"/>
    </row>
    <row r="19" spans="1:29" ht="100.8" x14ac:dyDescent="0.25">
      <c r="A19" s="35">
        <v>17</v>
      </c>
      <c r="B19" s="35">
        <v>2019200761</v>
      </c>
      <c r="C19" s="35" t="s">
        <v>258</v>
      </c>
      <c r="D19" s="35" t="s">
        <v>26</v>
      </c>
      <c r="E19" s="35">
        <v>15121442846</v>
      </c>
      <c r="F19" s="35" t="s">
        <v>259</v>
      </c>
      <c r="G19" s="35" t="s">
        <v>260</v>
      </c>
      <c r="H19" s="35">
        <v>18.75</v>
      </c>
      <c r="I19" s="35"/>
      <c r="J19" s="35"/>
      <c r="K19" s="35"/>
      <c r="L19" s="35"/>
      <c r="M19" s="35"/>
      <c r="N19" s="35"/>
      <c r="O19" s="35" t="s">
        <v>261</v>
      </c>
      <c r="P19" s="35">
        <v>1</v>
      </c>
      <c r="Q19" s="35" t="s">
        <v>262</v>
      </c>
      <c r="R19" s="35">
        <v>2.25</v>
      </c>
      <c r="S19" s="35"/>
      <c r="T19" s="35"/>
      <c r="U19" s="35">
        <f>H19+P19+R19</f>
        <v>22</v>
      </c>
      <c r="V19" s="35">
        <f>U19*0.9</f>
        <v>19.8</v>
      </c>
      <c r="W19" s="35"/>
      <c r="X19" s="35"/>
      <c r="Y19" s="35"/>
      <c r="Z19" s="35"/>
      <c r="AA19" s="35"/>
      <c r="AB19" s="35">
        <f>V19+AA19</f>
        <v>19.8</v>
      </c>
      <c r="AC19" s="35"/>
    </row>
    <row r="20" spans="1:29" ht="43.2" x14ac:dyDescent="0.25">
      <c r="A20" s="35">
        <v>18</v>
      </c>
      <c r="B20" s="35">
        <v>2019200737</v>
      </c>
      <c r="C20" s="35" t="s">
        <v>119</v>
      </c>
      <c r="D20" s="35" t="s">
        <v>26</v>
      </c>
      <c r="E20" s="35">
        <v>17780548117</v>
      </c>
      <c r="F20" s="35" t="s">
        <v>120</v>
      </c>
      <c r="G20" s="35" t="s">
        <v>121</v>
      </c>
      <c r="H20" s="35">
        <v>10.5</v>
      </c>
      <c r="I20" s="35"/>
      <c r="J20" s="35"/>
      <c r="K20" s="35"/>
      <c r="L20" s="35"/>
      <c r="M20" s="35"/>
      <c r="N20" s="35"/>
      <c r="O20" s="35"/>
      <c r="P20" s="35"/>
      <c r="Q20" s="35"/>
      <c r="R20" s="35"/>
      <c r="S20" s="35" t="s">
        <v>122</v>
      </c>
      <c r="T20" s="35">
        <v>10</v>
      </c>
      <c r="U20" s="35">
        <v>20.5</v>
      </c>
      <c r="V20" s="35">
        <v>18.45</v>
      </c>
      <c r="W20" s="35" t="s">
        <v>123</v>
      </c>
      <c r="X20" s="35"/>
      <c r="Y20" s="35"/>
      <c r="Z20" s="35">
        <v>3</v>
      </c>
      <c r="AA20" s="35">
        <v>0.3</v>
      </c>
      <c r="AB20" s="35">
        <v>18.75</v>
      </c>
      <c r="AC20" s="35"/>
    </row>
    <row r="21" spans="1:29" ht="43.2" x14ac:dyDescent="0.25">
      <c r="A21" s="35">
        <v>19</v>
      </c>
      <c r="B21" s="35">
        <v>2019200703</v>
      </c>
      <c r="C21" s="35" t="s">
        <v>25</v>
      </c>
      <c r="D21" s="35" t="s">
        <v>26</v>
      </c>
      <c r="E21" s="35">
        <v>17381586461</v>
      </c>
      <c r="F21" s="35" t="s">
        <v>27</v>
      </c>
      <c r="G21" s="35" t="s">
        <v>28</v>
      </c>
      <c r="H21" s="35">
        <v>10.5</v>
      </c>
      <c r="I21" s="35" t="s">
        <v>29</v>
      </c>
      <c r="J21" s="35">
        <v>0</v>
      </c>
      <c r="K21" s="35" t="s">
        <v>29</v>
      </c>
      <c r="L21" s="35">
        <v>0</v>
      </c>
      <c r="M21" s="35" t="s">
        <v>29</v>
      </c>
      <c r="N21" s="35">
        <v>0</v>
      </c>
      <c r="O21" s="35" t="s">
        <v>29</v>
      </c>
      <c r="P21" s="35">
        <v>0</v>
      </c>
      <c r="Q21" s="35" t="s">
        <v>29</v>
      </c>
      <c r="R21" s="35">
        <v>0</v>
      </c>
      <c r="S21" s="35" t="s">
        <v>30</v>
      </c>
      <c r="T21" s="35">
        <v>10</v>
      </c>
      <c r="U21" s="35">
        <f>H21+J21+L21+N21+P21+R21+T21</f>
        <v>20.5</v>
      </c>
      <c r="V21" s="35">
        <f>U21*0.9</f>
        <v>18.45</v>
      </c>
      <c r="W21" s="35" t="s">
        <v>31</v>
      </c>
      <c r="X21" s="35" t="s">
        <v>29</v>
      </c>
      <c r="Y21" s="35" t="s">
        <v>29</v>
      </c>
      <c r="Z21" s="35">
        <v>0</v>
      </c>
      <c r="AA21" s="35">
        <f>Z21*10%</f>
        <v>0</v>
      </c>
      <c r="AB21" s="35">
        <f>V21+AA21</f>
        <v>18.45</v>
      </c>
      <c r="AC21" s="35"/>
    </row>
    <row r="22" spans="1:29" ht="43.2" x14ac:dyDescent="0.25">
      <c r="A22" s="35">
        <v>20</v>
      </c>
      <c r="B22" s="35">
        <v>2019200728</v>
      </c>
      <c r="C22" s="35" t="s">
        <v>133</v>
      </c>
      <c r="D22" s="35" t="s">
        <v>26</v>
      </c>
      <c r="E22" s="35">
        <v>15802838134</v>
      </c>
      <c r="F22" s="35" t="s">
        <v>114</v>
      </c>
      <c r="G22" s="35" t="s">
        <v>134</v>
      </c>
      <c r="H22" s="35" t="s">
        <v>135</v>
      </c>
      <c r="I22" s="35"/>
      <c r="J22" s="35"/>
      <c r="K22" s="35"/>
      <c r="L22" s="35"/>
      <c r="M22" s="35"/>
      <c r="N22" s="35"/>
      <c r="O22" s="35"/>
      <c r="P22" s="35"/>
      <c r="Q22" s="35"/>
      <c r="R22" s="35"/>
      <c r="S22" s="35" t="s">
        <v>136</v>
      </c>
      <c r="T22" s="35">
        <v>15</v>
      </c>
      <c r="U22" s="35">
        <v>19.5</v>
      </c>
      <c r="V22" s="35">
        <v>17.55</v>
      </c>
      <c r="W22" s="35"/>
      <c r="X22" s="35" t="s">
        <v>137</v>
      </c>
      <c r="Y22" s="35"/>
      <c r="Z22" s="35">
        <v>6</v>
      </c>
      <c r="AA22" s="35">
        <v>0.6</v>
      </c>
      <c r="AB22" s="35">
        <f>V22+AA22</f>
        <v>18.150000000000002</v>
      </c>
      <c r="AC22" s="35"/>
    </row>
    <row r="23" spans="1:29" ht="86.4" x14ac:dyDescent="0.25">
      <c r="A23" s="35">
        <v>21</v>
      </c>
      <c r="B23" s="35">
        <v>2019200735</v>
      </c>
      <c r="C23" s="35" t="s">
        <v>161</v>
      </c>
      <c r="D23" s="35" t="s">
        <v>26</v>
      </c>
      <c r="E23" s="35">
        <v>15528028781</v>
      </c>
      <c r="F23" s="35" t="s">
        <v>139</v>
      </c>
      <c r="G23" s="35" t="s">
        <v>162</v>
      </c>
      <c r="H23" s="35">
        <v>15</v>
      </c>
      <c r="I23" s="35"/>
      <c r="J23" s="35"/>
      <c r="K23" s="35"/>
      <c r="L23" s="35"/>
      <c r="M23" s="35"/>
      <c r="N23" s="35"/>
      <c r="O23" s="35"/>
      <c r="P23" s="35"/>
      <c r="Q23" s="35"/>
      <c r="R23" s="35"/>
      <c r="S23" s="35" t="s">
        <v>163</v>
      </c>
      <c r="T23" s="35">
        <v>5</v>
      </c>
      <c r="U23" s="35">
        <v>20</v>
      </c>
      <c r="V23" s="35">
        <v>18</v>
      </c>
      <c r="W23" s="35" t="s">
        <v>164</v>
      </c>
      <c r="X23" s="35"/>
      <c r="Y23" s="35"/>
      <c r="Z23" s="35">
        <v>1</v>
      </c>
      <c r="AA23" s="35">
        <v>0.1</v>
      </c>
      <c r="AB23" s="35">
        <v>18.100000000000001</v>
      </c>
      <c r="AC23" s="35"/>
    </row>
    <row r="24" spans="1:29" ht="72" x14ac:dyDescent="0.25">
      <c r="A24" s="35">
        <v>22</v>
      </c>
      <c r="B24" s="35">
        <v>2019200747</v>
      </c>
      <c r="C24" s="35" t="s">
        <v>221</v>
      </c>
      <c r="D24" s="35" t="s">
        <v>26</v>
      </c>
      <c r="E24" s="35">
        <v>17323080535</v>
      </c>
      <c r="F24" s="35" t="s">
        <v>222</v>
      </c>
      <c r="G24" s="35" t="s">
        <v>223</v>
      </c>
      <c r="H24" s="35">
        <v>7</v>
      </c>
      <c r="I24" s="35"/>
      <c r="J24" s="35"/>
      <c r="K24" s="35"/>
      <c r="L24" s="35"/>
      <c r="M24" s="35"/>
      <c r="N24" s="35"/>
      <c r="O24" s="35" t="s">
        <v>224</v>
      </c>
      <c r="P24" s="35">
        <v>0.4</v>
      </c>
      <c r="Q24" s="35"/>
      <c r="R24" s="35"/>
      <c r="S24" s="35" t="s">
        <v>225</v>
      </c>
      <c r="T24" s="35">
        <v>10</v>
      </c>
      <c r="U24" s="35">
        <v>17.399999999999999</v>
      </c>
      <c r="V24" s="35">
        <v>15.66</v>
      </c>
      <c r="W24" s="35"/>
      <c r="X24" s="35"/>
      <c r="Y24" s="35"/>
      <c r="Z24" s="35">
        <v>0</v>
      </c>
      <c r="AA24" s="35">
        <v>0</v>
      </c>
      <c r="AB24" s="35">
        <v>15.66</v>
      </c>
      <c r="AC24" s="35"/>
    </row>
    <row r="25" spans="1:29" ht="57.6" x14ac:dyDescent="0.25">
      <c r="A25" s="35">
        <v>23</v>
      </c>
      <c r="B25" s="35">
        <v>2019200726</v>
      </c>
      <c r="C25" s="35" t="s">
        <v>167</v>
      </c>
      <c r="D25" s="35" t="s">
        <v>26</v>
      </c>
      <c r="E25" s="35">
        <v>15528066983</v>
      </c>
      <c r="F25" s="35" t="s">
        <v>125</v>
      </c>
      <c r="G25" s="35"/>
      <c r="H25" s="35"/>
      <c r="I25" s="35"/>
      <c r="J25" s="35"/>
      <c r="K25" s="35"/>
      <c r="L25" s="35"/>
      <c r="M25" s="35"/>
      <c r="N25" s="35"/>
      <c r="O25" s="35"/>
      <c r="P25" s="35"/>
      <c r="Q25" s="35"/>
      <c r="R25" s="35"/>
      <c r="S25" s="35" t="s">
        <v>168</v>
      </c>
      <c r="T25" s="35"/>
      <c r="U25" s="35">
        <v>15</v>
      </c>
      <c r="V25" s="35">
        <v>13.5</v>
      </c>
      <c r="W25" s="35"/>
      <c r="X25" s="35" t="s">
        <v>169</v>
      </c>
      <c r="Y25" s="35"/>
      <c r="Z25" s="35">
        <v>10</v>
      </c>
      <c r="AA25" s="35">
        <v>1</v>
      </c>
      <c r="AB25" s="35">
        <v>14.5</v>
      </c>
      <c r="AC25" s="35"/>
    </row>
    <row r="26" spans="1:29" ht="43.2" x14ac:dyDescent="0.25">
      <c r="A26" s="35">
        <v>24</v>
      </c>
      <c r="B26" s="35">
        <v>2019200751</v>
      </c>
      <c r="C26" s="35" t="s">
        <v>128</v>
      </c>
      <c r="D26" s="35" t="s">
        <v>26</v>
      </c>
      <c r="E26" s="35">
        <v>15881097214</v>
      </c>
      <c r="F26" s="35" t="s">
        <v>129</v>
      </c>
      <c r="G26" s="35"/>
      <c r="H26" s="35"/>
      <c r="I26" s="35"/>
      <c r="J26" s="35"/>
      <c r="K26" s="35"/>
      <c r="L26" s="35"/>
      <c r="M26" s="35"/>
      <c r="N26" s="35"/>
      <c r="O26" s="35"/>
      <c r="P26" s="35"/>
      <c r="Q26" s="35"/>
      <c r="R26" s="35"/>
      <c r="S26" s="35" t="s">
        <v>130</v>
      </c>
      <c r="T26" s="35">
        <v>15</v>
      </c>
      <c r="U26" s="35">
        <v>15</v>
      </c>
      <c r="V26" s="35">
        <v>13.5</v>
      </c>
      <c r="W26" s="35" t="s">
        <v>131</v>
      </c>
      <c r="X26" s="35" t="s">
        <v>132</v>
      </c>
      <c r="Y26" s="35"/>
      <c r="Z26" s="35">
        <v>4</v>
      </c>
      <c r="AA26" s="35">
        <v>0.4</v>
      </c>
      <c r="AB26" s="35">
        <v>13.9</v>
      </c>
      <c r="AC26" s="35"/>
    </row>
    <row r="27" spans="1:29" ht="43.2" x14ac:dyDescent="0.25">
      <c r="A27" s="35">
        <v>25</v>
      </c>
      <c r="B27" s="35">
        <v>2019200753</v>
      </c>
      <c r="C27" s="35" t="s">
        <v>242</v>
      </c>
      <c r="D27" s="35" t="s">
        <v>26</v>
      </c>
      <c r="E27" s="35">
        <v>15528280793</v>
      </c>
      <c r="F27" s="35" t="s">
        <v>139</v>
      </c>
      <c r="G27" s="35"/>
      <c r="H27" s="35"/>
      <c r="I27" s="35"/>
      <c r="J27" s="35"/>
      <c r="K27" s="35"/>
      <c r="L27" s="35"/>
      <c r="M27" s="35"/>
      <c r="N27" s="35"/>
      <c r="O27" s="35"/>
      <c r="P27" s="35"/>
      <c r="Q27" s="35"/>
      <c r="R27" s="35"/>
      <c r="S27" s="35" t="s">
        <v>243</v>
      </c>
      <c r="T27" s="35">
        <v>15</v>
      </c>
      <c r="U27" s="35">
        <v>15</v>
      </c>
      <c r="V27" s="35">
        <v>13.5</v>
      </c>
      <c r="W27" s="35"/>
      <c r="X27" s="35" t="s">
        <v>244</v>
      </c>
      <c r="Y27" s="35"/>
      <c r="Z27" s="35">
        <v>3</v>
      </c>
      <c r="AA27" s="35">
        <v>0.3</v>
      </c>
      <c r="AB27" s="35">
        <v>13.8</v>
      </c>
      <c r="AC27" s="35"/>
    </row>
    <row r="28" spans="1:29" ht="57.6" x14ac:dyDescent="0.25">
      <c r="A28" s="35">
        <v>26</v>
      </c>
      <c r="B28" s="35">
        <v>2019200738</v>
      </c>
      <c r="C28" s="35" t="s">
        <v>231</v>
      </c>
      <c r="D28" s="35" t="s">
        <v>26</v>
      </c>
      <c r="E28" s="35">
        <v>17790280745</v>
      </c>
      <c r="F28" s="35" t="s">
        <v>129</v>
      </c>
      <c r="G28" s="35"/>
      <c r="H28" s="35"/>
      <c r="I28" s="35"/>
      <c r="J28" s="35"/>
      <c r="K28" s="35"/>
      <c r="L28" s="35"/>
      <c r="M28" s="35"/>
      <c r="N28" s="35"/>
      <c r="O28" s="35"/>
      <c r="P28" s="35"/>
      <c r="Q28" s="35"/>
      <c r="R28" s="35"/>
      <c r="S28" s="35" t="s">
        <v>232</v>
      </c>
      <c r="T28" s="35">
        <v>15</v>
      </c>
      <c r="U28" s="35">
        <v>15</v>
      </c>
      <c r="V28" s="35">
        <f>U28*0.9</f>
        <v>13.5</v>
      </c>
      <c r="W28" s="35" t="s">
        <v>233</v>
      </c>
      <c r="X28" s="35"/>
      <c r="Y28" s="35"/>
      <c r="Z28" s="35">
        <v>1</v>
      </c>
      <c r="AA28" s="35">
        <f>1*0.1</f>
        <v>0.1</v>
      </c>
      <c r="AB28" s="35">
        <f>AA28+V28</f>
        <v>13.6</v>
      </c>
      <c r="AC28" s="35"/>
    </row>
    <row r="29" spans="1:29" ht="43.2" x14ac:dyDescent="0.25">
      <c r="A29" s="35">
        <v>27</v>
      </c>
      <c r="B29" s="35">
        <v>2019200759</v>
      </c>
      <c r="C29" s="35" t="s">
        <v>250</v>
      </c>
      <c r="D29" s="35" t="s">
        <v>26</v>
      </c>
      <c r="E29" s="35">
        <v>17381588280</v>
      </c>
      <c r="F29" s="35" t="s">
        <v>79</v>
      </c>
      <c r="G29" s="35"/>
      <c r="H29" s="35"/>
      <c r="I29" s="35"/>
      <c r="J29" s="35"/>
      <c r="K29" s="35"/>
      <c r="L29" s="35"/>
      <c r="M29" s="35"/>
      <c r="N29" s="35"/>
      <c r="O29" s="35"/>
      <c r="P29" s="35"/>
      <c r="Q29" s="35"/>
      <c r="R29" s="35"/>
      <c r="S29" s="35" t="s">
        <v>168</v>
      </c>
      <c r="T29" s="35">
        <v>15</v>
      </c>
      <c r="U29" s="35">
        <v>15</v>
      </c>
      <c r="V29" s="35">
        <v>13.5</v>
      </c>
      <c r="W29" s="35" t="s">
        <v>251</v>
      </c>
      <c r="X29" s="35"/>
      <c r="Y29" s="35"/>
      <c r="Z29" s="35">
        <v>1</v>
      </c>
      <c r="AA29" s="35">
        <v>0.1</v>
      </c>
      <c r="AB29" s="35">
        <v>13.6</v>
      </c>
      <c r="AC29" s="35"/>
    </row>
    <row r="30" spans="1:29" ht="43.2" x14ac:dyDescent="0.25">
      <c r="A30" s="35">
        <v>28</v>
      </c>
      <c r="B30" s="35">
        <v>2019200756</v>
      </c>
      <c r="C30" s="35" t="s">
        <v>94</v>
      </c>
      <c r="D30" s="35" t="s">
        <v>26</v>
      </c>
      <c r="E30" s="35">
        <v>19982040692</v>
      </c>
      <c r="F30" s="35" t="s">
        <v>89</v>
      </c>
      <c r="G30" s="35" t="s">
        <v>29</v>
      </c>
      <c r="H30" s="35">
        <v>0</v>
      </c>
      <c r="I30" s="35" t="s">
        <v>29</v>
      </c>
      <c r="J30" s="35">
        <v>0</v>
      </c>
      <c r="K30" s="35" t="s">
        <v>29</v>
      </c>
      <c r="L30" s="35">
        <v>0</v>
      </c>
      <c r="M30" s="35" t="s">
        <v>29</v>
      </c>
      <c r="N30" s="35">
        <v>0</v>
      </c>
      <c r="O30" s="35" t="s">
        <v>29</v>
      </c>
      <c r="P30" s="35">
        <v>0</v>
      </c>
      <c r="Q30" s="35" t="s">
        <v>29</v>
      </c>
      <c r="R30" s="35">
        <v>0</v>
      </c>
      <c r="S30" s="35" t="s">
        <v>95</v>
      </c>
      <c r="T30" s="35">
        <v>15</v>
      </c>
      <c r="U30" s="35">
        <f>H30+J30+L30+N30+P30+R30+T30</f>
        <v>15</v>
      </c>
      <c r="V30" s="35">
        <f>U30*0.9</f>
        <v>13.5</v>
      </c>
      <c r="W30" s="35" t="s">
        <v>29</v>
      </c>
      <c r="X30" s="35" t="s">
        <v>29</v>
      </c>
      <c r="Y30" s="35" t="s">
        <v>29</v>
      </c>
      <c r="Z30" s="35">
        <v>0</v>
      </c>
      <c r="AA30" s="35">
        <f>Z30*10%</f>
        <v>0</v>
      </c>
      <c r="AB30" s="35">
        <f>V30+AA30</f>
        <v>13.5</v>
      </c>
      <c r="AC30" s="35"/>
    </row>
    <row r="31" spans="1:29" ht="43.2" x14ac:dyDescent="0.25">
      <c r="A31" s="35">
        <v>29</v>
      </c>
      <c r="B31" s="35">
        <v>2019200743</v>
      </c>
      <c r="C31" s="35" t="s">
        <v>240</v>
      </c>
      <c r="D31" s="35" t="s">
        <v>26</v>
      </c>
      <c r="E31" s="35">
        <v>18402896988</v>
      </c>
      <c r="F31" s="35" t="s">
        <v>129</v>
      </c>
      <c r="G31" s="35"/>
      <c r="H31" s="35"/>
      <c r="I31" s="35"/>
      <c r="J31" s="35"/>
      <c r="K31" s="35"/>
      <c r="L31" s="35"/>
      <c r="M31" s="35"/>
      <c r="N31" s="35"/>
      <c r="O31" s="35"/>
      <c r="P31" s="35"/>
      <c r="Q31" s="35"/>
      <c r="R31" s="35"/>
      <c r="S31" s="35" t="s">
        <v>241</v>
      </c>
      <c r="T31" s="35">
        <v>15</v>
      </c>
      <c r="U31" s="35">
        <v>15</v>
      </c>
      <c r="V31" s="35">
        <v>13.5</v>
      </c>
      <c r="W31" s="35"/>
      <c r="X31" s="35"/>
      <c r="Y31" s="35"/>
      <c r="Z31" s="35"/>
      <c r="AA31" s="35"/>
      <c r="AB31" s="35">
        <v>13.5</v>
      </c>
      <c r="AC31" s="35"/>
    </row>
    <row r="32" spans="1:29" ht="43.2" x14ac:dyDescent="0.25">
      <c r="A32" s="35">
        <v>30</v>
      </c>
      <c r="B32" s="35">
        <v>2019200742</v>
      </c>
      <c r="C32" s="35" t="s">
        <v>252</v>
      </c>
      <c r="D32" s="35" t="s">
        <v>26</v>
      </c>
      <c r="E32" s="35">
        <v>15982367826</v>
      </c>
      <c r="F32" s="35" t="s">
        <v>79</v>
      </c>
      <c r="G32" s="35"/>
      <c r="H32" s="35"/>
      <c r="I32" s="35"/>
      <c r="J32" s="35"/>
      <c r="K32" s="35"/>
      <c r="L32" s="35"/>
      <c r="M32" s="35"/>
      <c r="N32" s="35"/>
      <c r="O32" s="35"/>
      <c r="P32" s="35"/>
      <c r="Q32" s="35"/>
      <c r="R32" s="35"/>
      <c r="S32" s="35" t="s">
        <v>253</v>
      </c>
      <c r="T32" s="35">
        <v>15</v>
      </c>
      <c r="U32" s="35">
        <v>15</v>
      </c>
      <c r="V32" s="35">
        <v>13.5</v>
      </c>
      <c r="W32" s="35"/>
      <c r="X32" s="35"/>
      <c r="Y32" s="35"/>
      <c r="Z32" s="35"/>
      <c r="AA32" s="35"/>
      <c r="AB32" s="35">
        <v>13.5</v>
      </c>
      <c r="AC32" s="35"/>
    </row>
    <row r="33" spans="1:29" ht="43.2" x14ac:dyDescent="0.25">
      <c r="A33" s="35">
        <v>31</v>
      </c>
      <c r="B33" s="35">
        <v>2019200752</v>
      </c>
      <c r="C33" s="35" t="s">
        <v>234</v>
      </c>
      <c r="D33" s="35" t="s">
        <v>26</v>
      </c>
      <c r="E33" s="35">
        <v>18402882004</v>
      </c>
      <c r="F33" s="35" t="s">
        <v>114</v>
      </c>
      <c r="G33" s="35"/>
      <c r="H33" s="35"/>
      <c r="I33" s="35"/>
      <c r="J33" s="35"/>
      <c r="K33" s="35"/>
      <c r="L33" s="35"/>
      <c r="M33" s="35"/>
      <c r="N33" s="35"/>
      <c r="O33" s="35"/>
      <c r="P33" s="35"/>
      <c r="Q33" s="35"/>
      <c r="R33" s="35"/>
      <c r="S33" s="35" t="s">
        <v>235</v>
      </c>
      <c r="T33" s="35" t="s">
        <v>236</v>
      </c>
      <c r="U33" s="35" t="s">
        <v>236</v>
      </c>
      <c r="V33" s="35" t="s">
        <v>237</v>
      </c>
      <c r="W33" s="35"/>
      <c r="X33" s="35" t="s">
        <v>238</v>
      </c>
      <c r="Y33" s="35"/>
      <c r="Z33" s="35">
        <v>3</v>
      </c>
      <c r="AA33" s="35">
        <v>0.3</v>
      </c>
      <c r="AB33" s="35">
        <v>9.3000000000000007</v>
      </c>
      <c r="AC33" s="35"/>
    </row>
    <row r="34" spans="1:29" ht="43.2" x14ac:dyDescent="0.25">
      <c r="A34" s="35">
        <v>32</v>
      </c>
      <c r="B34" s="35">
        <v>2019200745</v>
      </c>
      <c r="C34" s="35" t="s">
        <v>138</v>
      </c>
      <c r="D34" s="35" t="s">
        <v>26</v>
      </c>
      <c r="E34" s="35">
        <v>13540609714</v>
      </c>
      <c r="F34" s="35" t="s">
        <v>139</v>
      </c>
      <c r="G34" s="35"/>
      <c r="H34" s="35"/>
      <c r="I34" s="35"/>
      <c r="J34" s="35"/>
      <c r="K34" s="35"/>
      <c r="L34" s="35"/>
      <c r="M34" s="35"/>
      <c r="N34" s="35"/>
      <c r="O34" s="35"/>
      <c r="P34" s="35"/>
      <c r="Q34" s="35"/>
      <c r="R34" s="35"/>
      <c r="S34" s="35" t="s">
        <v>140</v>
      </c>
      <c r="T34" s="35">
        <v>10</v>
      </c>
      <c r="U34" s="35">
        <v>10</v>
      </c>
      <c r="V34" s="35">
        <v>9</v>
      </c>
      <c r="W34" s="35" t="s">
        <v>141</v>
      </c>
      <c r="X34" s="35"/>
      <c r="Y34" s="35"/>
      <c r="Z34" s="35">
        <v>2</v>
      </c>
      <c r="AA34" s="35">
        <v>0.2</v>
      </c>
      <c r="AB34" s="35">
        <v>9.1999999999999993</v>
      </c>
      <c r="AC34" s="35"/>
    </row>
    <row r="35" spans="1:29" ht="43.2" x14ac:dyDescent="0.25">
      <c r="A35" s="35">
        <v>33</v>
      </c>
      <c r="B35" s="35">
        <v>2019200716</v>
      </c>
      <c r="C35" s="35" t="s">
        <v>62</v>
      </c>
      <c r="D35" s="35" t="s">
        <v>26</v>
      </c>
      <c r="E35" s="35">
        <v>19982026786</v>
      </c>
      <c r="F35" s="35" t="s">
        <v>63</v>
      </c>
      <c r="G35" s="35" t="s">
        <v>29</v>
      </c>
      <c r="H35" s="35">
        <v>0</v>
      </c>
      <c r="I35" s="35" t="s">
        <v>29</v>
      </c>
      <c r="J35" s="35">
        <v>0</v>
      </c>
      <c r="K35" s="35" t="s">
        <v>29</v>
      </c>
      <c r="L35" s="35">
        <v>0</v>
      </c>
      <c r="M35" s="35" t="s">
        <v>29</v>
      </c>
      <c r="N35" s="35">
        <v>0</v>
      </c>
      <c r="O35" s="35" t="s">
        <v>29</v>
      </c>
      <c r="P35" s="35">
        <v>0</v>
      </c>
      <c r="Q35" s="35" t="s">
        <v>29</v>
      </c>
      <c r="R35" s="35">
        <v>0</v>
      </c>
      <c r="S35" s="35" t="s">
        <v>64</v>
      </c>
      <c r="T35" s="35">
        <v>10</v>
      </c>
      <c r="U35" s="35">
        <f>H35+J35+L35+N35+P35+R35+T35</f>
        <v>10</v>
      </c>
      <c r="V35" s="35">
        <f>U35*0.9</f>
        <v>9</v>
      </c>
      <c r="W35" s="35" t="s">
        <v>65</v>
      </c>
      <c r="X35" s="35" t="s">
        <v>29</v>
      </c>
      <c r="Y35" s="35" t="s">
        <v>29</v>
      </c>
      <c r="Z35" s="35">
        <v>1</v>
      </c>
      <c r="AA35" s="35">
        <f>Z35*10%</f>
        <v>0.1</v>
      </c>
      <c r="AB35" s="35">
        <f>V35+AA35</f>
        <v>9.1</v>
      </c>
      <c r="AC35" s="35"/>
    </row>
    <row r="36" spans="1:29" ht="57.6" x14ac:dyDescent="0.25">
      <c r="A36" s="35">
        <v>34</v>
      </c>
      <c r="B36" s="35">
        <v>2019200755</v>
      </c>
      <c r="C36" s="35" t="s">
        <v>263</v>
      </c>
      <c r="D36" s="35" t="s">
        <v>26</v>
      </c>
      <c r="E36" s="35">
        <v>18280020854</v>
      </c>
      <c r="F36" s="35" t="s">
        <v>264</v>
      </c>
      <c r="G36" s="35" t="s">
        <v>265</v>
      </c>
      <c r="H36" s="35">
        <v>0</v>
      </c>
      <c r="I36" s="35"/>
      <c r="J36" s="35"/>
      <c r="K36" s="35"/>
      <c r="L36" s="35"/>
      <c r="M36" s="35"/>
      <c r="N36" s="35"/>
      <c r="O36" s="35"/>
      <c r="P36" s="35"/>
      <c r="Q36" s="35"/>
      <c r="R36" s="35"/>
      <c r="S36" s="35" t="s">
        <v>266</v>
      </c>
      <c r="T36" s="35">
        <v>10</v>
      </c>
      <c r="U36" s="35">
        <v>10</v>
      </c>
      <c r="V36" s="35">
        <f>U36*0.9</f>
        <v>9</v>
      </c>
      <c r="W36" s="35"/>
      <c r="X36" s="35"/>
      <c r="Y36" s="35"/>
      <c r="Z36" s="35"/>
      <c r="AA36" s="35"/>
      <c r="AB36" s="35">
        <f>V36+AA36</f>
        <v>9</v>
      </c>
      <c r="AC36" s="35"/>
    </row>
    <row r="37" spans="1:29" ht="86.4" x14ac:dyDescent="0.25">
      <c r="A37" s="35">
        <v>35</v>
      </c>
      <c r="B37" s="35">
        <v>2019200763</v>
      </c>
      <c r="C37" s="35" t="s">
        <v>228</v>
      </c>
      <c r="D37" s="35" t="s">
        <v>26</v>
      </c>
      <c r="E37" s="35"/>
      <c r="F37" s="35" t="s">
        <v>67</v>
      </c>
      <c r="G37" s="35"/>
      <c r="H37" s="35"/>
      <c r="I37" s="35"/>
      <c r="J37" s="35"/>
      <c r="K37" s="35"/>
      <c r="L37" s="35"/>
      <c r="M37" s="35"/>
      <c r="N37" s="35"/>
      <c r="O37" s="35"/>
      <c r="P37" s="35"/>
      <c r="Q37" s="35"/>
      <c r="R37" s="35"/>
      <c r="S37" s="35" t="s">
        <v>229</v>
      </c>
      <c r="T37" s="35">
        <v>7</v>
      </c>
      <c r="U37" s="35">
        <v>7</v>
      </c>
      <c r="V37" s="35">
        <v>6.3</v>
      </c>
      <c r="W37" s="35"/>
      <c r="X37" s="35"/>
      <c r="Y37" s="35" t="s">
        <v>230</v>
      </c>
      <c r="Z37" s="35">
        <v>0</v>
      </c>
      <c r="AA37" s="35">
        <v>0</v>
      </c>
      <c r="AB37" s="35">
        <v>6.3</v>
      </c>
      <c r="AC37" s="35"/>
    </row>
    <row r="38" spans="1:29" ht="43.2" x14ac:dyDescent="0.25">
      <c r="A38" s="35">
        <v>36</v>
      </c>
      <c r="B38" s="35">
        <v>2019200707</v>
      </c>
      <c r="C38" s="35" t="s">
        <v>43</v>
      </c>
      <c r="D38" s="35" t="s">
        <v>26</v>
      </c>
      <c r="E38" s="35">
        <v>19982032362</v>
      </c>
      <c r="F38" s="35" t="s">
        <v>44</v>
      </c>
      <c r="G38" s="35" t="s">
        <v>29</v>
      </c>
      <c r="H38" s="35">
        <v>0</v>
      </c>
      <c r="I38" s="35" t="s">
        <v>29</v>
      </c>
      <c r="J38" s="35">
        <v>0</v>
      </c>
      <c r="K38" s="35" t="s">
        <v>29</v>
      </c>
      <c r="L38" s="35">
        <v>0</v>
      </c>
      <c r="M38" s="35" t="s">
        <v>29</v>
      </c>
      <c r="N38" s="35">
        <v>0</v>
      </c>
      <c r="O38" s="35" t="s">
        <v>29</v>
      </c>
      <c r="P38" s="35">
        <v>0</v>
      </c>
      <c r="Q38" s="35" t="s">
        <v>29</v>
      </c>
      <c r="R38" s="35">
        <v>0</v>
      </c>
      <c r="S38" s="35" t="s">
        <v>45</v>
      </c>
      <c r="T38" s="35">
        <v>5</v>
      </c>
      <c r="U38" s="35">
        <f>H38+J38+L38+N38+P38+R38+T38</f>
        <v>5</v>
      </c>
      <c r="V38" s="35">
        <f>U38*0.9</f>
        <v>4.5</v>
      </c>
      <c r="W38" s="35" t="s">
        <v>46</v>
      </c>
      <c r="X38" s="35" t="s">
        <v>29</v>
      </c>
      <c r="Y38" s="35" t="s">
        <v>47</v>
      </c>
      <c r="Z38" s="35">
        <v>1.5</v>
      </c>
      <c r="AA38" s="35">
        <f>Z38*10%</f>
        <v>0.15000000000000002</v>
      </c>
      <c r="AB38" s="35">
        <f>V38+AA38</f>
        <v>4.6500000000000004</v>
      </c>
      <c r="AC38" s="35"/>
    </row>
    <row r="39" spans="1:29" ht="43.2" x14ac:dyDescent="0.25">
      <c r="A39" s="35">
        <v>37</v>
      </c>
      <c r="B39" s="35">
        <v>2019200711</v>
      </c>
      <c r="C39" s="35" t="s">
        <v>54</v>
      </c>
      <c r="D39" s="35" t="s">
        <v>26</v>
      </c>
      <c r="E39" s="35">
        <v>18660557026</v>
      </c>
      <c r="F39" s="35" t="s">
        <v>55</v>
      </c>
      <c r="G39" s="35" t="s">
        <v>29</v>
      </c>
      <c r="H39" s="35">
        <v>0</v>
      </c>
      <c r="I39" s="35" t="s">
        <v>29</v>
      </c>
      <c r="J39" s="35">
        <v>0</v>
      </c>
      <c r="K39" s="35" t="s">
        <v>29</v>
      </c>
      <c r="L39" s="35">
        <v>0</v>
      </c>
      <c r="M39" s="35" t="s">
        <v>29</v>
      </c>
      <c r="N39" s="35">
        <v>0</v>
      </c>
      <c r="O39" s="35" t="s">
        <v>29</v>
      </c>
      <c r="P39" s="35">
        <v>0</v>
      </c>
      <c r="Q39" s="35" t="s">
        <v>29</v>
      </c>
      <c r="R39" s="35">
        <v>0</v>
      </c>
      <c r="S39" s="35" t="s">
        <v>56</v>
      </c>
      <c r="T39" s="35">
        <v>4</v>
      </c>
      <c r="U39" s="35">
        <f>H39+J39+L39+N39+P39+R39+T39</f>
        <v>4</v>
      </c>
      <c r="V39" s="35">
        <f>U39*0.9</f>
        <v>3.6</v>
      </c>
      <c r="W39" s="35" t="s">
        <v>29</v>
      </c>
      <c r="X39" s="35" t="s">
        <v>29</v>
      </c>
      <c r="Y39" s="35" t="s">
        <v>29</v>
      </c>
      <c r="Z39" s="35">
        <v>0</v>
      </c>
      <c r="AA39" s="35">
        <f>Z39*10%</f>
        <v>0</v>
      </c>
      <c r="AB39" s="35">
        <f>V39+AA39</f>
        <v>3.6</v>
      </c>
      <c r="AC39" s="35"/>
    </row>
    <row r="40" spans="1:29" ht="43.2" x14ac:dyDescent="0.25">
      <c r="A40" s="35">
        <v>38</v>
      </c>
      <c r="B40" s="35">
        <v>2019200718</v>
      </c>
      <c r="C40" s="35" t="s">
        <v>71</v>
      </c>
      <c r="D40" s="35" t="s">
        <v>26</v>
      </c>
      <c r="E40" s="35">
        <v>19982071315</v>
      </c>
      <c r="F40" s="35" t="s">
        <v>72</v>
      </c>
      <c r="G40" s="35" t="s">
        <v>29</v>
      </c>
      <c r="H40" s="35">
        <v>0</v>
      </c>
      <c r="I40" s="35" t="s">
        <v>29</v>
      </c>
      <c r="J40" s="35">
        <v>0</v>
      </c>
      <c r="K40" s="35" t="s">
        <v>29</v>
      </c>
      <c r="L40" s="35">
        <v>0</v>
      </c>
      <c r="M40" s="35" t="s">
        <v>29</v>
      </c>
      <c r="N40" s="35">
        <v>0</v>
      </c>
      <c r="O40" s="35" t="s">
        <v>29</v>
      </c>
      <c r="P40" s="35">
        <v>0</v>
      </c>
      <c r="Q40" s="35" t="s">
        <v>29</v>
      </c>
      <c r="R40" s="35">
        <v>0</v>
      </c>
      <c r="S40" s="35" t="s">
        <v>73</v>
      </c>
      <c r="T40" s="35">
        <v>4</v>
      </c>
      <c r="U40" s="35">
        <f>H40+J40+L40+N40+P40+R40+T40</f>
        <v>4</v>
      </c>
      <c r="V40" s="35">
        <f>U40*0.9</f>
        <v>3.6</v>
      </c>
      <c r="W40" s="35" t="s">
        <v>29</v>
      </c>
      <c r="X40" s="35" t="s">
        <v>29</v>
      </c>
      <c r="Y40" s="35" t="s">
        <v>29</v>
      </c>
      <c r="Z40" s="35">
        <v>0</v>
      </c>
      <c r="AA40" s="35">
        <f>Z40*10%</f>
        <v>0</v>
      </c>
      <c r="AB40" s="35">
        <f>V40+AA40</f>
        <v>3.6</v>
      </c>
      <c r="AC40" s="35"/>
    </row>
    <row r="41" spans="1:29" ht="43.2" x14ac:dyDescent="0.25">
      <c r="A41" s="35">
        <v>39</v>
      </c>
      <c r="B41" s="35">
        <v>2019200746</v>
      </c>
      <c r="C41" s="35" t="s">
        <v>174</v>
      </c>
      <c r="D41" s="35" t="s">
        <v>26</v>
      </c>
      <c r="E41" s="35">
        <v>15708420656</v>
      </c>
      <c r="F41" s="35" t="s">
        <v>89</v>
      </c>
      <c r="G41" s="35" t="s">
        <v>175</v>
      </c>
      <c r="H41" s="35">
        <v>3.75</v>
      </c>
      <c r="I41" s="35"/>
      <c r="J41" s="35"/>
      <c r="K41" s="35"/>
      <c r="L41" s="35"/>
      <c r="M41" s="35"/>
      <c r="N41" s="35"/>
      <c r="O41" s="35"/>
      <c r="P41" s="35"/>
      <c r="Q41" s="35"/>
      <c r="R41" s="35"/>
      <c r="S41" s="35"/>
      <c r="T41" s="35"/>
      <c r="U41" s="35">
        <v>3.75</v>
      </c>
      <c r="V41" s="35">
        <v>3.375</v>
      </c>
      <c r="W41" s="35" t="s">
        <v>176</v>
      </c>
      <c r="X41" s="35"/>
      <c r="Y41" s="35"/>
      <c r="Z41" s="35">
        <v>1</v>
      </c>
      <c r="AA41" s="35">
        <v>0.1</v>
      </c>
      <c r="AB41" s="35">
        <v>3.4750000000000001</v>
      </c>
      <c r="AC41" s="35"/>
    </row>
    <row r="42" spans="1:29" ht="100.8" x14ac:dyDescent="0.25">
      <c r="A42" s="35">
        <v>40</v>
      </c>
      <c r="B42" s="35">
        <v>20192000717</v>
      </c>
      <c r="C42" s="35" t="s">
        <v>66</v>
      </c>
      <c r="D42" s="35" t="s">
        <v>26</v>
      </c>
      <c r="E42" s="35">
        <v>17797548521</v>
      </c>
      <c r="F42" s="35" t="s">
        <v>67</v>
      </c>
      <c r="G42" s="35" t="s">
        <v>29</v>
      </c>
      <c r="H42" s="35">
        <v>0</v>
      </c>
      <c r="I42" s="35" t="s">
        <v>29</v>
      </c>
      <c r="J42" s="35">
        <v>0</v>
      </c>
      <c r="K42" s="35" t="s">
        <v>29</v>
      </c>
      <c r="L42" s="35">
        <v>0</v>
      </c>
      <c r="M42" s="35" t="s">
        <v>29</v>
      </c>
      <c r="N42" s="35">
        <v>0</v>
      </c>
      <c r="O42" s="35" t="s">
        <v>29</v>
      </c>
      <c r="P42" s="35">
        <v>0</v>
      </c>
      <c r="Q42" s="35" t="s">
        <v>29</v>
      </c>
      <c r="R42" s="35">
        <v>0</v>
      </c>
      <c r="S42" s="35" t="s">
        <v>29</v>
      </c>
      <c r="T42" s="35">
        <v>0</v>
      </c>
      <c r="U42" s="35">
        <f>H42+J42+L42+N42+P42+R42+T42</f>
        <v>0</v>
      </c>
      <c r="V42" s="35">
        <f>U42*0.9</f>
        <v>0</v>
      </c>
      <c r="W42" s="35" t="s">
        <v>68</v>
      </c>
      <c r="X42" s="35" t="s">
        <v>69</v>
      </c>
      <c r="Y42" s="35" t="s">
        <v>70</v>
      </c>
      <c r="Z42" s="35">
        <v>5</v>
      </c>
      <c r="AA42" s="35">
        <f>Z42*10%</f>
        <v>0.5</v>
      </c>
      <c r="AB42" s="35">
        <f>V42+AA42</f>
        <v>0.5</v>
      </c>
      <c r="AC42" s="35"/>
    </row>
    <row r="43" spans="1:29" ht="43.2" x14ac:dyDescent="0.25">
      <c r="A43" s="35">
        <v>41</v>
      </c>
      <c r="B43" s="35">
        <v>2019200736</v>
      </c>
      <c r="C43" s="35" t="s">
        <v>85</v>
      </c>
      <c r="D43" s="35" t="s">
        <v>26</v>
      </c>
      <c r="E43" s="35">
        <v>13758517062</v>
      </c>
      <c r="F43" s="35" t="s">
        <v>86</v>
      </c>
      <c r="G43" s="35" t="s">
        <v>87</v>
      </c>
      <c r="H43" s="35">
        <v>0.5</v>
      </c>
      <c r="I43" s="35" t="s">
        <v>29</v>
      </c>
      <c r="J43" s="35">
        <v>0</v>
      </c>
      <c r="K43" s="35" t="s">
        <v>29</v>
      </c>
      <c r="L43" s="35">
        <v>0</v>
      </c>
      <c r="M43" s="35" t="s">
        <v>29</v>
      </c>
      <c r="N43" s="35">
        <v>0</v>
      </c>
      <c r="O43" s="35" t="s">
        <v>29</v>
      </c>
      <c r="P43" s="35">
        <v>0</v>
      </c>
      <c r="Q43" s="35" t="s">
        <v>29</v>
      </c>
      <c r="R43" s="35">
        <v>0</v>
      </c>
      <c r="S43" s="35" t="s">
        <v>29</v>
      </c>
      <c r="T43" s="35">
        <v>0</v>
      </c>
      <c r="U43" s="35">
        <f>H43+J43+L43+N43+P43+R43+T43</f>
        <v>0.5</v>
      </c>
      <c r="V43" s="35">
        <f>U43*0.9</f>
        <v>0.45</v>
      </c>
      <c r="W43" s="35" t="s">
        <v>29</v>
      </c>
      <c r="X43" s="35" t="s">
        <v>29</v>
      </c>
      <c r="Y43" s="35" t="s">
        <v>29</v>
      </c>
      <c r="Z43" s="35">
        <v>0</v>
      </c>
      <c r="AA43" s="35">
        <f>Z43*10%</f>
        <v>0</v>
      </c>
      <c r="AB43" s="35">
        <f>V43+AA43</f>
        <v>0.45</v>
      </c>
      <c r="AC43" s="35"/>
    </row>
    <row r="44" spans="1:29" ht="43.2" x14ac:dyDescent="0.25">
      <c r="A44" s="35">
        <v>42</v>
      </c>
      <c r="B44" s="35">
        <v>2019200720</v>
      </c>
      <c r="C44" s="35" t="s">
        <v>74</v>
      </c>
      <c r="D44" s="35" t="s">
        <v>26</v>
      </c>
      <c r="E44" s="35">
        <v>18839773228</v>
      </c>
      <c r="F44" s="35" t="s">
        <v>75</v>
      </c>
      <c r="G44" s="35" t="s">
        <v>76</v>
      </c>
      <c r="H44" s="35">
        <v>0</v>
      </c>
      <c r="I44" s="35" t="s">
        <v>29</v>
      </c>
      <c r="J44" s="35">
        <v>0</v>
      </c>
      <c r="K44" s="35" t="s">
        <v>29</v>
      </c>
      <c r="L44" s="35">
        <v>0</v>
      </c>
      <c r="M44" s="35" t="s">
        <v>29</v>
      </c>
      <c r="N44" s="35">
        <v>0</v>
      </c>
      <c r="O44" s="35" t="s">
        <v>29</v>
      </c>
      <c r="P44" s="35">
        <v>0</v>
      </c>
      <c r="Q44" s="35" t="s">
        <v>29</v>
      </c>
      <c r="R44" s="35">
        <v>0</v>
      </c>
      <c r="S44" s="35" t="s">
        <v>29</v>
      </c>
      <c r="T44" s="35">
        <v>0</v>
      </c>
      <c r="U44" s="35">
        <f>H44+J44+L44+N44+P44+R44+T44</f>
        <v>0</v>
      </c>
      <c r="V44" s="35">
        <f>U44*0.9</f>
        <v>0</v>
      </c>
      <c r="W44" s="35" t="s">
        <v>77</v>
      </c>
      <c r="X44" s="35" t="s">
        <v>29</v>
      </c>
      <c r="Y44" s="35" t="s">
        <v>29</v>
      </c>
      <c r="Z44" s="35">
        <v>3</v>
      </c>
      <c r="AA44" s="35">
        <f>Z44*10%</f>
        <v>0.30000000000000004</v>
      </c>
      <c r="AB44" s="35">
        <f>V44+AA44</f>
        <v>0.30000000000000004</v>
      </c>
      <c r="AC44" s="35"/>
    </row>
    <row r="45" spans="1:29" ht="43.2" x14ac:dyDescent="0.25">
      <c r="A45" s="35">
        <v>43</v>
      </c>
      <c r="B45" s="35">
        <v>2019200762</v>
      </c>
      <c r="C45" s="35" t="s">
        <v>219</v>
      </c>
      <c r="D45" s="35" t="s">
        <v>26</v>
      </c>
      <c r="E45" s="35">
        <v>19982075546</v>
      </c>
      <c r="F45" s="35" t="s">
        <v>198</v>
      </c>
      <c r="G45" s="35"/>
      <c r="H45" s="35"/>
      <c r="I45" s="35"/>
      <c r="J45" s="35"/>
      <c r="K45" s="35"/>
      <c r="L45" s="35"/>
      <c r="M45" s="35"/>
      <c r="N45" s="35"/>
      <c r="O45" s="35"/>
      <c r="P45" s="35"/>
      <c r="Q45" s="35"/>
      <c r="R45" s="35"/>
      <c r="S45" s="35"/>
      <c r="T45" s="35"/>
      <c r="U45" s="35"/>
      <c r="V45" s="35"/>
      <c r="W45" s="35" t="s">
        <v>220</v>
      </c>
      <c r="X45" s="35"/>
      <c r="Y45" s="35"/>
      <c r="Z45" s="35">
        <v>1</v>
      </c>
      <c r="AA45" s="35">
        <v>0.1</v>
      </c>
      <c r="AB45" s="35">
        <v>0.1</v>
      </c>
      <c r="AC45" s="35"/>
    </row>
    <row r="46" spans="1:29" ht="43.2" x14ac:dyDescent="0.25">
      <c r="A46" s="35">
        <v>44</v>
      </c>
      <c r="B46" s="35">
        <v>2019200734</v>
      </c>
      <c r="C46" s="35" t="s">
        <v>226</v>
      </c>
      <c r="D46" s="35" t="s">
        <v>26</v>
      </c>
      <c r="E46" s="35">
        <v>18782424196</v>
      </c>
      <c r="F46" s="35" t="s">
        <v>86</v>
      </c>
      <c r="G46" s="35"/>
      <c r="H46" s="35"/>
      <c r="I46" s="35"/>
      <c r="J46" s="35"/>
      <c r="K46" s="35"/>
      <c r="L46" s="35"/>
      <c r="M46" s="35"/>
      <c r="N46" s="35"/>
      <c r="O46" s="35"/>
      <c r="P46" s="35"/>
      <c r="Q46" s="35"/>
      <c r="R46" s="35"/>
      <c r="S46" s="35"/>
      <c r="T46" s="35"/>
      <c r="U46" s="35"/>
      <c r="V46" s="35"/>
      <c r="W46" s="35" t="s">
        <v>227</v>
      </c>
      <c r="X46" s="35"/>
      <c r="Y46" s="35"/>
      <c r="Z46" s="35"/>
      <c r="AA46" s="35">
        <v>0.1</v>
      </c>
      <c r="AB46" s="35">
        <v>0.1</v>
      </c>
      <c r="AC46" s="35"/>
    </row>
    <row r="47" spans="1:29" ht="43.2" x14ac:dyDescent="0.25">
      <c r="A47" s="35">
        <v>45</v>
      </c>
      <c r="B47" s="35">
        <v>2019200721</v>
      </c>
      <c r="C47" s="35" t="s">
        <v>142</v>
      </c>
      <c r="D47" s="35" t="s">
        <v>26</v>
      </c>
      <c r="E47" s="35">
        <v>18661371098</v>
      </c>
      <c r="F47" s="35" t="s">
        <v>143</v>
      </c>
      <c r="G47" s="35"/>
      <c r="H47" s="35"/>
      <c r="I47" s="35"/>
      <c r="J47" s="35"/>
      <c r="K47" s="35"/>
      <c r="L47" s="35"/>
      <c r="M47" s="35"/>
      <c r="N47" s="35"/>
      <c r="O47" s="35"/>
      <c r="P47" s="35"/>
      <c r="Q47" s="35"/>
      <c r="R47" s="35"/>
      <c r="S47" s="35" t="s">
        <v>144</v>
      </c>
      <c r="T47" s="35">
        <v>0</v>
      </c>
      <c r="U47" s="35">
        <v>0</v>
      </c>
      <c r="V47" s="35">
        <v>0</v>
      </c>
      <c r="W47" s="35"/>
      <c r="X47" s="35"/>
      <c r="Y47" s="35"/>
      <c r="Z47" s="35"/>
      <c r="AA47" s="35"/>
      <c r="AB47" s="35">
        <v>0</v>
      </c>
      <c r="AC47" s="35"/>
    </row>
    <row r="48" spans="1:29" ht="43.2" x14ac:dyDescent="0.25">
      <c r="A48" s="35">
        <v>46</v>
      </c>
      <c r="B48" s="35">
        <v>2019200706</v>
      </c>
      <c r="C48" s="35" t="s">
        <v>165</v>
      </c>
      <c r="D48" s="35" t="s">
        <v>26</v>
      </c>
      <c r="E48" s="35">
        <v>18004715043</v>
      </c>
      <c r="F48" s="35" t="s">
        <v>166</v>
      </c>
      <c r="G48" s="35"/>
      <c r="H48" s="35">
        <v>0</v>
      </c>
      <c r="I48" s="35"/>
      <c r="J48" s="35"/>
      <c r="K48" s="35"/>
      <c r="L48" s="35"/>
      <c r="M48" s="35"/>
      <c r="N48" s="35"/>
      <c r="O48" s="35"/>
      <c r="P48" s="35"/>
      <c r="Q48" s="35"/>
      <c r="R48" s="35"/>
      <c r="S48" s="35"/>
      <c r="T48" s="35">
        <v>0</v>
      </c>
      <c r="U48" s="35">
        <v>0</v>
      </c>
      <c r="V48" s="35">
        <v>0</v>
      </c>
      <c r="W48" s="35"/>
      <c r="X48" s="35"/>
      <c r="Y48" s="35"/>
      <c r="Z48" s="35">
        <v>0</v>
      </c>
      <c r="AA48" s="35">
        <v>0</v>
      </c>
      <c r="AB48" s="35">
        <v>0</v>
      </c>
      <c r="AC48" s="35"/>
    </row>
    <row r="49" spans="1:29" ht="43.2" x14ac:dyDescent="0.25">
      <c r="A49" s="35">
        <v>47</v>
      </c>
      <c r="B49" s="35">
        <v>2019200748</v>
      </c>
      <c r="C49" s="35" t="s">
        <v>218</v>
      </c>
      <c r="D49" s="35" t="s">
        <v>26</v>
      </c>
      <c r="E49" s="35">
        <v>15882036379</v>
      </c>
      <c r="F49" s="35" t="s">
        <v>89</v>
      </c>
      <c r="G49" s="35"/>
      <c r="H49" s="35"/>
      <c r="I49" s="35"/>
      <c r="J49" s="35"/>
      <c r="K49" s="35"/>
      <c r="L49" s="35"/>
      <c r="M49" s="35"/>
      <c r="N49" s="35"/>
      <c r="O49" s="35"/>
      <c r="P49" s="35"/>
      <c r="Q49" s="35"/>
      <c r="R49" s="35"/>
      <c r="S49" s="35"/>
      <c r="T49" s="35"/>
      <c r="U49" s="35"/>
      <c r="V49" s="35"/>
      <c r="W49" s="35"/>
      <c r="X49" s="35"/>
      <c r="Y49" s="35"/>
      <c r="Z49" s="35"/>
      <c r="AA49" s="35"/>
      <c r="AB49" s="35">
        <v>0</v>
      </c>
      <c r="AC49" s="35"/>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6A5E-D8E6-4F81-8829-36F2FD03D942}">
  <dimension ref="A1:AC113"/>
  <sheetViews>
    <sheetView zoomScale="70" zoomScaleNormal="70" workbookViewId="0">
      <selection sqref="A1:XFD1048576"/>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2"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3"/>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201.6" x14ac:dyDescent="0.25">
      <c r="A3" s="35">
        <v>1</v>
      </c>
      <c r="B3" s="35">
        <v>2019211103</v>
      </c>
      <c r="C3" s="35" t="s">
        <v>394</v>
      </c>
      <c r="D3" s="35" t="s">
        <v>281</v>
      </c>
      <c r="E3" s="35">
        <v>18707141468</v>
      </c>
      <c r="F3" s="35" t="s">
        <v>395</v>
      </c>
      <c r="G3" s="35" t="s">
        <v>396</v>
      </c>
      <c r="H3" s="35">
        <v>94.25</v>
      </c>
      <c r="I3" s="35"/>
      <c r="J3" s="35"/>
      <c r="K3" s="35"/>
      <c r="L3" s="35"/>
      <c r="M3" s="35"/>
      <c r="N3" s="35"/>
      <c r="O3" s="35" t="s">
        <v>397</v>
      </c>
      <c r="P3" s="35">
        <v>20</v>
      </c>
      <c r="Q3" s="35" t="s">
        <v>398</v>
      </c>
      <c r="R3" s="35">
        <v>18</v>
      </c>
      <c r="S3" s="35" t="s">
        <v>399</v>
      </c>
      <c r="T3" s="35">
        <v>19</v>
      </c>
      <c r="U3" s="35">
        <v>151.25</v>
      </c>
      <c r="V3" s="35">
        <f t="shared" ref="V3:V9" si="0">U3*0.9</f>
        <v>136.125</v>
      </c>
      <c r="W3" s="35"/>
      <c r="X3" s="35" t="s">
        <v>400</v>
      </c>
      <c r="Y3" s="35"/>
      <c r="Z3" s="35">
        <v>10</v>
      </c>
      <c r="AA3" s="35">
        <v>1</v>
      </c>
      <c r="AB3" s="35">
        <f>AA3+V3</f>
        <v>137.125</v>
      </c>
      <c r="AC3" s="16"/>
    </row>
    <row r="4" spans="1:29" ht="187.2" x14ac:dyDescent="0.25">
      <c r="A4" s="35">
        <v>2</v>
      </c>
      <c r="B4" s="35">
        <v>2019211149</v>
      </c>
      <c r="C4" s="35" t="s">
        <v>812</v>
      </c>
      <c r="D4" s="35" t="s">
        <v>281</v>
      </c>
      <c r="E4" s="35">
        <v>19982068496</v>
      </c>
      <c r="F4" s="35" t="s">
        <v>437</v>
      </c>
      <c r="G4" s="35" t="s">
        <v>813</v>
      </c>
      <c r="H4" s="35">
        <v>133</v>
      </c>
      <c r="I4" s="35"/>
      <c r="J4" s="35"/>
      <c r="K4" s="35"/>
      <c r="L4" s="35"/>
      <c r="M4" s="35"/>
      <c r="N4" s="35"/>
      <c r="O4" s="35"/>
      <c r="P4" s="35"/>
      <c r="Q4" s="35" t="s">
        <v>814</v>
      </c>
      <c r="R4" s="35">
        <v>18</v>
      </c>
      <c r="S4" s="35"/>
      <c r="T4" s="35"/>
      <c r="U4" s="35">
        <f>H4+R4</f>
        <v>151</v>
      </c>
      <c r="V4" s="35">
        <f t="shared" si="0"/>
        <v>135.9</v>
      </c>
      <c r="W4" s="35"/>
      <c r="X4" s="35"/>
      <c r="Y4" s="35"/>
      <c r="Z4" s="35"/>
      <c r="AA4" s="35"/>
      <c r="AB4" s="35">
        <f>V4+AA4</f>
        <v>135.9</v>
      </c>
      <c r="AC4" s="16"/>
    </row>
    <row r="5" spans="1:29" ht="259.2" x14ac:dyDescent="0.25">
      <c r="A5" s="35">
        <v>3</v>
      </c>
      <c r="B5" s="35">
        <v>2019211109</v>
      </c>
      <c r="C5" s="35" t="s">
        <v>436</v>
      </c>
      <c r="D5" s="35" t="s">
        <v>281</v>
      </c>
      <c r="E5" s="35">
        <v>15071467029</v>
      </c>
      <c r="F5" s="35" t="s">
        <v>437</v>
      </c>
      <c r="G5" s="35" t="s">
        <v>438</v>
      </c>
      <c r="H5" s="35">
        <v>98</v>
      </c>
      <c r="I5" s="35" t="s">
        <v>29</v>
      </c>
      <c r="J5" s="35">
        <v>0</v>
      </c>
      <c r="K5" s="35" t="s">
        <v>29</v>
      </c>
      <c r="L5" s="35">
        <v>0</v>
      </c>
      <c r="M5" s="35"/>
      <c r="N5" s="35">
        <v>0</v>
      </c>
      <c r="O5" s="35" t="s">
        <v>29</v>
      </c>
      <c r="P5" s="35">
        <v>0</v>
      </c>
      <c r="Q5" s="35" t="s">
        <v>439</v>
      </c>
      <c r="R5" s="35">
        <v>19.125</v>
      </c>
      <c r="S5" s="35" t="s">
        <v>440</v>
      </c>
      <c r="T5" s="35">
        <v>25</v>
      </c>
      <c r="U5" s="35">
        <f>H5+R5+T5</f>
        <v>142.125</v>
      </c>
      <c r="V5" s="35">
        <f t="shared" si="0"/>
        <v>127.91250000000001</v>
      </c>
      <c r="W5" s="35" t="s">
        <v>441</v>
      </c>
      <c r="X5" s="35" t="s">
        <v>442</v>
      </c>
      <c r="Y5" s="35" t="s">
        <v>29</v>
      </c>
      <c r="Z5" s="35">
        <v>5</v>
      </c>
      <c r="AA5" s="35">
        <v>0.5</v>
      </c>
      <c r="AB5" s="35">
        <f>AA5+V5</f>
        <v>128.41250000000002</v>
      </c>
      <c r="AC5" s="16"/>
    </row>
    <row r="6" spans="1:29" ht="331.2" x14ac:dyDescent="0.25">
      <c r="A6" s="35">
        <v>4</v>
      </c>
      <c r="B6" s="35">
        <v>2019211053</v>
      </c>
      <c r="C6" s="35" t="s">
        <v>327</v>
      </c>
      <c r="D6" s="35" t="s">
        <v>281</v>
      </c>
      <c r="E6" s="35">
        <v>15608010435</v>
      </c>
      <c r="F6" s="35" t="s">
        <v>146</v>
      </c>
      <c r="G6" s="35" t="s">
        <v>328</v>
      </c>
      <c r="H6" s="35">
        <v>89.5</v>
      </c>
      <c r="I6" s="35"/>
      <c r="J6" s="35"/>
      <c r="K6" s="35"/>
      <c r="L6" s="35"/>
      <c r="M6" s="35"/>
      <c r="N6" s="35"/>
      <c r="O6" s="35" t="s">
        <v>329</v>
      </c>
      <c r="P6" s="35">
        <v>17.3</v>
      </c>
      <c r="Q6" s="35" t="s">
        <v>330</v>
      </c>
      <c r="R6" s="35">
        <v>18</v>
      </c>
      <c r="S6" s="35" t="s">
        <v>331</v>
      </c>
      <c r="T6" s="35">
        <v>4</v>
      </c>
      <c r="U6" s="35">
        <f>H6+J6+L6+N6+P6+R6+T6</f>
        <v>128.80000000000001</v>
      </c>
      <c r="V6" s="35">
        <f t="shared" si="0"/>
        <v>115.92000000000002</v>
      </c>
      <c r="W6" s="35"/>
      <c r="X6" s="35" t="s">
        <v>332</v>
      </c>
      <c r="Y6" s="35" t="s">
        <v>333</v>
      </c>
      <c r="Z6" s="35">
        <v>6.5</v>
      </c>
      <c r="AA6" s="35">
        <f>Z6*0.1</f>
        <v>0.65</v>
      </c>
      <c r="AB6" s="35">
        <f>AA6+V6</f>
        <v>116.57000000000002</v>
      </c>
      <c r="AC6" s="16"/>
    </row>
    <row r="7" spans="1:29" ht="374.4" x14ac:dyDescent="0.25">
      <c r="A7" s="35">
        <v>5</v>
      </c>
      <c r="B7" s="35">
        <v>2019211131</v>
      </c>
      <c r="C7" s="35" t="s">
        <v>759</v>
      </c>
      <c r="D7" s="35" t="s">
        <v>281</v>
      </c>
      <c r="E7" s="35">
        <v>19982025946</v>
      </c>
      <c r="F7" s="35" t="s">
        <v>437</v>
      </c>
      <c r="G7" s="35" t="s">
        <v>760</v>
      </c>
      <c r="H7" s="35">
        <v>106</v>
      </c>
      <c r="I7" s="35"/>
      <c r="J7" s="35"/>
      <c r="K7" s="35"/>
      <c r="L7" s="35"/>
      <c r="M7" s="35"/>
      <c r="N7" s="35"/>
      <c r="O7" s="35"/>
      <c r="P7" s="35"/>
      <c r="Q7" s="35" t="s">
        <v>761</v>
      </c>
      <c r="R7" s="35">
        <v>19.125</v>
      </c>
      <c r="S7" s="35"/>
      <c r="T7" s="35"/>
      <c r="U7" s="35">
        <f>H7+J7+L7+N7+P7+R7+T7</f>
        <v>125.125</v>
      </c>
      <c r="V7" s="35">
        <f t="shared" si="0"/>
        <v>112.6125</v>
      </c>
      <c r="W7" s="35"/>
      <c r="X7" s="35"/>
      <c r="Y7" s="35"/>
      <c r="Z7" s="35"/>
      <c r="AA7" s="35"/>
      <c r="AB7" s="35">
        <f t="shared" ref="AB7:AB12" si="1">V7+AA7</f>
        <v>112.6125</v>
      </c>
      <c r="AC7" s="36"/>
    </row>
    <row r="8" spans="1:29" ht="100.8" x14ac:dyDescent="0.25">
      <c r="A8" s="35">
        <v>6</v>
      </c>
      <c r="B8" s="35">
        <v>2019211127</v>
      </c>
      <c r="C8" s="35" t="s">
        <v>727</v>
      </c>
      <c r="D8" s="35" t="s">
        <v>281</v>
      </c>
      <c r="E8" s="35">
        <v>18398631580</v>
      </c>
      <c r="F8" s="35" t="s">
        <v>395</v>
      </c>
      <c r="G8" s="35" t="s">
        <v>728</v>
      </c>
      <c r="H8" s="35">
        <v>115</v>
      </c>
      <c r="I8" s="35"/>
      <c r="J8" s="35"/>
      <c r="K8" s="35"/>
      <c r="L8" s="35"/>
      <c r="M8" s="35"/>
      <c r="N8" s="35"/>
      <c r="O8" s="35"/>
      <c r="P8" s="35"/>
      <c r="Q8" s="35"/>
      <c r="R8" s="35"/>
      <c r="S8" s="35" t="s">
        <v>729</v>
      </c>
      <c r="T8" s="35">
        <v>4</v>
      </c>
      <c r="U8" s="35">
        <f>H8+J8+L8+N8+P8+R8+T8</f>
        <v>119</v>
      </c>
      <c r="V8" s="35">
        <f t="shared" si="0"/>
        <v>107.10000000000001</v>
      </c>
      <c r="W8" s="35"/>
      <c r="X8" s="35"/>
      <c r="Y8" s="35"/>
      <c r="Z8" s="35"/>
      <c r="AA8" s="35"/>
      <c r="AB8" s="35">
        <f t="shared" si="1"/>
        <v>107.10000000000001</v>
      </c>
      <c r="AC8" s="16"/>
    </row>
    <row r="9" spans="1:29" ht="172.8" x14ac:dyDescent="0.25">
      <c r="A9" s="35">
        <v>7</v>
      </c>
      <c r="B9" s="35">
        <v>2019211146</v>
      </c>
      <c r="C9" s="35" t="s">
        <v>615</v>
      </c>
      <c r="D9" s="35" t="s">
        <v>281</v>
      </c>
      <c r="E9" s="35">
        <v>15520721336</v>
      </c>
      <c r="F9" s="35" t="s">
        <v>39</v>
      </c>
      <c r="G9" s="35" t="s">
        <v>616</v>
      </c>
      <c r="H9" s="35">
        <v>89</v>
      </c>
      <c r="I9" s="35"/>
      <c r="J9" s="35"/>
      <c r="K9" s="35"/>
      <c r="L9" s="35"/>
      <c r="M9" s="35"/>
      <c r="N9" s="35"/>
      <c r="O9" s="35" t="s">
        <v>617</v>
      </c>
      <c r="P9" s="35">
        <v>2</v>
      </c>
      <c r="Q9" s="35" t="s">
        <v>618</v>
      </c>
      <c r="R9" s="35">
        <v>22.5</v>
      </c>
      <c r="S9" s="35" t="s">
        <v>619</v>
      </c>
      <c r="T9" s="35">
        <v>5</v>
      </c>
      <c r="U9" s="35">
        <f>H9+J9+L9+N9+P9+R9+T9</f>
        <v>118.5</v>
      </c>
      <c r="V9" s="35">
        <f t="shared" si="0"/>
        <v>106.65</v>
      </c>
      <c r="W9" s="35" t="s">
        <v>620</v>
      </c>
      <c r="X9" s="35" t="s">
        <v>621</v>
      </c>
      <c r="Y9" s="35"/>
      <c r="Z9" s="35">
        <v>4</v>
      </c>
      <c r="AA9" s="35">
        <f>Z9*0.1</f>
        <v>0.4</v>
      </c>
      <c r="AB9" s="35">
        <f t="shared" si="1"/>
        <v>107.05000000000001</v>
      </c>
      <c r="AC9" s="16"/>
    </row>
    <row r="10" spans="1:29" ht="345.6" x14ac:dyDescent="0.25">
      <c r="A10" s="35">
        <v>8</v>
      </c>
      <c r="B10" s="35">
        <v>2019211147</v>
      </c>
      <c r="C10" s="35" t="s">
        <v>806</v>
      </c>
      <c r="D10" s="35" t="s">
        <v>281</v>
      </c>
      <c r="E10" s="35">
        <v>18402870306</v>
      </c>
      <c r="F10" s="35" t="s">
        <v>146</v>
      </c>
      <c r="G10" s="35" t="s">
        <v>807</v>
      </c>
      <c r="H10" s="35">
        <v>42.5</v>
      </c>
      <c r="I10" s="35"/>
      <c r="J10" s="35"/>
      <c r="K10" s="35"/>
      <c r="L10" s="35"/>
      <c r="M10" s="35"/>
      <c r="N10" s="35"/>
      <c r="O10" s="35" t="s">
        <v>808</v>
      </c>
      <c r="P10" s="35">
        <v>20.399999999999999</v>
      </c>
      <c r="Q10" s="35" t="s">
        <v>809</v>
      </c>
      <c r="R10" s="35">
        <v>18</v>
      </c>
      <c r="S10" s="35" t="s">
        <v>810</v>
      </c>
      <c r="T10" s="35">
        <v>29</v>
      </c>
      <c r="U10" s="35">
        <f>T10+R10+P10+H10</f>
        <v>109.9</v>
      </c>
      <c r="V10" s="35">
        <v>98.234999999999999</v>
      </c>
      <c r="W10" s="35"/>
      <c r="X10" s="35"/>
      <c r="Y10" s="35" t="s">
        <v>811</v>
      </c>
      <c r="Z10" s="35">
        <v>1.75</v>
      </c>
      <c r="AA10" s="35">
        <v>0.17499999999999999</v>
      </c>
      <c r="AB10" s="35">
        <f t="shared" si="1"/>
        <v>98.41</v>
      </c>
      <c r="AC10" s="16"/>
    </row>
    <row r="11" spans="1:29" ht="100.8" x14ac:dyDescent="0.25">
      <c r="A11" s="35">
        <v>9</v>
      </c>
      <c r="B11" s="35">
        <v>2019211117</v>
      </c>
      <c r="C11" s="35" t="s">
        <v>71</v>
      </c>
      <c r="D11" s="35" t="s">
        <v>281</v>
      </c>
      <c r="E11" s="35">
        <v>15328047925</v>
      </c>
      <c r="F11" s="35" t="s">
        <v>259</v>
      </c>
      <c r="G11" s="35" t="s">
        <v>673</v>
      </c>
      <c r="H11" s="35">
        <v>105</v>
      </c>
      <c r="I11" s="35"/>
      <c r="J11" s="35"/>
      <c r="K11" s="35"/>
      <c r="L11" s="35"/>
      <c r="M11" s="35"/>
      <c r="N11" s="35"/>
      <c r="O11" s="35" t="s">
        <v>674</v>
      </c>
      <c r="P11" s="35">
        <v>1</v>
      </c>
      <c r="Q11" s="35" t="s">
        <v>666</v>
      </c>
      <c r="R11" s="35">
        <v>2.25</v>
      </c>
      <c r="S11" s="35"/>
      <c r="T11" s="35"/>
      <c r="U11" s="35">
        <f>H11+J11+L11+N11+P11+R11+T11</f>
        <v>108.25</v>
      </c>
      <c r="V11" s="35">
        <f t="shared" ref="V11:V53" si="2">U11*0.9</f>
        <v>97.424999999999997</v>
      </c>
      <c r="W11" s="35"/>
      <c r="X11" s="35" t="s">
        <v>675</v>
      </c>
      <c r="Y11" s="35"/>
      <c r="Z11" s="35">
        <v>3</v>
      </c>
      <c r="AA11" s="35">
        <f>Z11*0.1</f>
        <v>0.30000000000000004</v>
      </c>
      <c r="AB11" s="35">
        <f t="shared" si="1"/>
        <v>97.724999999999994</v>
      </c>
      <c r="AC11" s="16"/>
    </row>
    <row r="12" spans="1:29" ht="302.39999999999998" x14ac:dyDescent="0.25">
      <c r="A12" s="35">
        <v>10</v>
      </c>
      <c r="B12" s="35" t="s">
        <v>712</v>
      </c>
      <c r="C12" s="35" t="s">
        <v>713</v>
      </c>
      <c r="D12" s="35" t="s">
        <v>281</v>
      </c>
      <c r="E12" s="35">
        <v>18408231456</v>
      </c>
      <c r="F12" s="35" t="s">
        <v>222</v>
      </c>
      <c r="G12" s="35" t="s">
        <v>714</v>
      </c>
      <c r="H12" s="35">
        <v>66</v>
      </c>
      <c r="I12" s="35"/>
      <c r="J12" s="35"/>
      <c r="K12" s="35"/>
      <c r="L12" s="35"/>
      <c r="M12" s="35"/>
      <c r="N12" s="35"/>
      <c r="O12" s="35"/>
      <c r="P12" s="35"/>
      <c r="Q12" s="35"/>
      <c r="R12" s="35"/>
      <c r="S12" s="35" t="s">
        <v>411</v>
      </c>
      <c r="T12" s="35">
        <v>15</v>
      </c>
      <c r="U12" s="35">
        <f>H12+J12+L12+N12+P12+R12+T12</f>
        <v>81</v>
      </c>
      <c r="V12" s="35">
        <f t="shared" si="2"/>
        <v>72.900000000000006</v>
      </c>
      <c r="W12" s="35"/>
      <c r="X12" s="35" t="s">
        <v>715</v>
      </c>
      <c r="Y12" s="35"/>
      <c r="Z12" s="35">
        <v>8</v>
      </c>
      <c r="AA12" s="35">
        <v>0.8</v>
      </c>
      <c r="AB12" s="35">
        <f t="shared" si="1"/>
        <v>73.7</v>
      </c>
      <c r="AC12" s="16"/>
    </row>
    <row r="13" spans="1:29" ht="28.8" x14ac:dyDescent="0.25">
      <c r="A13" s="35">
        <v>11</v>
      </c>
      <c r="B13" s="35">
        <v>2019211062</v>
      </c>
      <c r="C13" s="35" t="s">
        <v>401</v>
      </c>
      <c r="D13" s="35" t="s">
        <v>281</v>
      </c>
      <c r="E13" s="35">
        <v>18408231685</v>
      </c>
      <c r="F13" s="35" t="s">
        <v>371</v>
      </c>
      <c r="G13" s="35" t="s">
        <v>402</v>
      </c>
      <c r="H13" s="35" t="s">
        <v>403</v>
      </c>
      <c r="I13" s="35"/>
      <c r="J13" s="35"/>
      <c r="K13" s="35"/>
      <c r="L13" s="35"/>
      <c r="M13" s="35"/>
      <c r="N13" s="35"/>
      <c r="O13" s="35"/>
      <c r="P13" s="35"/>
      <c r="Q13" s="35"/>
      <c r="R13" s="35"/>
      <c r="S13" s="35" t="s">
        <v>404</v>
      </c>
      <c r="T13" s="35">
        <v>7</v>
      </c>
      <c r="U13" s="35">
        <v>77</v>
      </c>
      <c r="V13" s="35">
        <f t="shared" si="2"/>
        <v>69.3</v>
      </c>
      <c r="W13" s="35" t="s">
        <v>405</v>
      </c>
      <c r="X13" s="35"/>
      <c r="Y13" s="35"/>
      <c r="Z13" s="35">
        <v>1</v>
      </c>
      <c r="AA13" s="35">
        <v>0.1</v>
      </c>
      <c r="AB13" s="35">
        <f>AA13+V13</f>
        <v>69.399999999999991</v>
      </c>
      <c r="AC13" s="16"/>
    </row>
    <row r="14" spans="1:29" ht="86.4" x14ac:dyDescent="0.25">
      <c r="A14" s="35">
        <v>12</v>
      </c>
      <c r="B14" s="35">
        <v>2019211073</v>
      </c>
      <c r="C14" s="35" t="s">
        <v>499</v>
      </c>
      <c r="D14" s="35" t="s">
        <v>281</v>
      </c>
      <c r="E14" s="35">
        <v>15520737386</v>
      </c>
      <c r="F14" s="35" t="s">
        <v>500</v>
      </c>
      <c r="G14" s="35" t="s">
        <v>501</v>
      </c>
      <c r="H14" s="35">
        <v>38.5</v>
      </c>
      <c r="I14" s="35"/>
      <c r="J14" s="35"/>
      <c r="K14" s="35"/>
      <c r="L14" s="35"/>
      <c r="M14" s="35"/>
      <c r="N14" s="35"/>
      <c r="O14" s="35" t="s">
        <v>502</v>
      </c>
      <c r="P14" s="35">
        <v>1</v>
      </c>
      <c r="Q14" s="35" t="s">
        <v>503</v>
      </c>
      <c r="R14" s="35">
        <v>18</v>
      </c>
      <c r="S14" s="35" t="s">
        <v>411</v>
      </c>
      <c r="T14" s="35">
        <v>15</v>
      </c>
      <c r="U14" s="35">
        <f>T14+R14+H14+J14+L14+N14+P14</f>
        <v>72.5</v>
      </c>
      <c r="V14" s="35">
        <f t="shared" si="2"/>
        <v>65.25</v>
      </c>
      <c r="W14" s="35"/>
      <c r="X14" s="35"/>
      <c r="Y14" s="35"/>
      <c r="Z14" s="35">
        <v>0</v>
      </c>
      <c r="AA14" s="35">
        <v>0</v>
      </c>
      <c r="AB14" s="35">
        <f>AA14+V14</f>
        <v>65.25</v>
      </c>
      <c r="AC14" s="16"/>
    </row>
    <row r="15" spans="1:29" ht="86.4" x14ac:dyDescent="0.25">
      <c r="A15" s="35">
        <v>13</v>
      </c>
      <c r="B15" s="35">
        <v>2019211052</v>
      </c>
      <c r="C15" s="35" t="s">
        <v>280</v>
      </c>
      <c r="D15" s="35" t="s">
        <v>884</v>
      </c>
      <c r="E15" s="35">
        <v>15528119673</v>
      </c>
      <c r="F15" s="35" t="s">
        <v>282</v>
      </c>
      <c r="G15" s="35" t="s">
        <v>283</v>
      </c>
      <c r="H15" s="35">
        <v>63.25</v>
      </c>
      <c r="I15" s="35"/>
      <c r="J15" s="35"/>
      <c r="K15" s="35"/>
      <c r="L15" s="35"/>
      <c r="M15" s="35"/>
      <c r="N15" s="35"/>
      <c r="O15" s="35"/>
      <c r="P15" s="35"/>
      <c r="Q15" s="35"/>
      <c r="R15" s="35"/>
      <c r="S15" s="35" t="s">
        <v>284</v>
      </c>
      <c r="T15" s="35">
        <v>7</v>
      </c>
      <c r="U15" s="35">
        <f>H15+J15+L15+N15+P15+R15+T15</f>
        <v>70.25</v>
      </c>
      <c r="V15" s="35">
        <f t="shared" si="2"/>
        <v>63.225000000000001</v>
      </c>
      <c r="W15" s="35" t="s">
        <v>285</v>
      </c>
      <c r="X15" s="35"/>
      <c r="Y15" s="35"/>
      <c r="Z15" s="35">
        <v>1</v>
      </c>
      <c r="AA15" s="35">
        <f>Z15*0.1</f>
        <v>0.1</v>
      </c>
      <c r="AB15" s="35">
        <f>AA15+V15</f>
        <v>63.325000000000003</v>
      </c>
      <c r="AC15" s="16"/>
    </row>
    <row r="16" spans="1:29" ht="172.8" x14ac:dyDescent="0.25">
      <c r="A16" s="35">
        <v>14</v>
      </c>
      <c r="B16" s="35">
        <v>2019211055</v>
      </c>
      <c r="C16" s="35" t="s">
        <v>294</v>
      </c>
      <c r="D16" s="35" t="s">
        <v>281</v>
      </c>
      <c r="E16" s="35">
        <v>18956281192</v>
      </c>
      <c r="F16" s="35" t="s">
        <v>166</v>
      </c>
      <c r="G16" s="35" t="s">
        <v>295</v>
      </c>
      <c r="H16" s="35">
        <v>59.5</v>
      </c>
      <c r="I16" s="35" t="s">
        <v>29</v>
      </c>
      <c r="J16" s="35">
        <v>0</v>
      </c>
      <c r="K16" s="35" t="s">
        <v>29</v>
      </c>
      <c r="L16" s="35">
        <v>0</v>
      </c>
      <c r="M16" s="35" t="s">
        <v>29</v>
      </c>
      <c r="N16" s="35">
        <v>0</v>
      </c>
      <c r="O16" s="35" t="s">
        <v>296</v>
      </c>
      <c r="P16" s="35">
        <v>1.2</v>
      </c>
      <c r="Q16" s="35" t="s">
        <v>29</v>
      </c>
      <c r="R16" s="35">
        <v>0</v>
      </c>
      <c r="S16" s="35" t="s">
        <v>29</v>
      </c>
      <c r="T16" s="35">
        <v>0</v>
      </c>
      <c r="U16" s="35">
        <f>H16+J16+L16+N16+P16+R16+T16</f>
        <v>60.7</v>
      </c>
      <c r="V16" s="35">
        <f t="shared" si="2"/>
        <v>54.63</v>
      </c>
      <c r="W16" s="35" t="s">
        <v>297</v>
      </c>
      <c r="X16" s="35" t="s">
        <v>298</v>
      </c>
      <c r="Y16" s="35" t="s">
        <v>299</v>
      </c>
      <c r="Z16" s="35">
        <v>8.75</v>
      </c>
      <c r="AA16" s="35">
        <f>Z16*0.1</f>
        <v>0.875</v>
      </c>
      <c r="AB16" s="35">
        <f>AA16+V16</f>
        <v>55.505000000000003</v>
      </c>
      <c r="AC16" s="16"/>
    </row>
    <row r="17" spans="1:29" ht="72" x14ac:dyDescent="0.25">
      <c r="A17" s="35">
        <v>15</v>
      </c>
      <c r="B17" s="35">
        <v>2019211061</v>
      </c>
      <c r="C17" s="35" t="s">
        <v>409</v>
      </c>
      <c r="D17" s="35" t="s">
        <v>281</v>
      </c>
      <c r="E17" s="35">
        <v>17761210735</v>
      </c>
      <c r="F17" s="35" t="s">
        <v>339</v>
      </c>
      <c r="G17" s="35" t="s">
        <v>410</v>
      </c>
      <c r="H17" s="35">
        <v>45</v>
      </c>
      <c r="I17" s="35"/>
      <c r="J17" s="35"/>
      <c r="K17" s="35"/>
      <c r="L17" s="35"/>
      <c r="M17" s="35"/>
      <c r="N17" s="35"/>
      <c r="O17" s="35"/>
      <c r="P17" s="35"/>
      <c r="Q17" s="35"/>
      <c r="R17" s="35"/>
      <c r="S17" s="35" t="s">
        <v>411</v>
      </c>
      <c r="T17" s="35">
        <v>15</v>
      </c>
      <c r="U17" s="35">
        <v>60</v>
      </c>
      <c r="V17" s="35">
        <f t="shared" si="2"/>
        <v>54</v>
      </c>
      <c r="W17" s="35" t="s">
        <v>310</v>
      </c>
      <c r="X17" s="35"/>
      <c r="Y17" s="35"/>
      <c r="Z17" s="35">
        <v>1</v>
      </c>
      <c r="AA17" s="35">
        <v>0.1</v>
      </c>
      <c r="AB17" s="35">
        <f>AA17+V17</f>
        <v>54.1</v>
      </c>
      <c r="AC17" s="16"/>
    </row>
    <row r="18" spans="1:29" ht="57.6" x14ac:dyDescent="0.25">
      <c r="A18" s="35">
        <v>16</v>
      </c>
      <c r="B18" s="35">
        <v>2019211164</v>
      </c>
      <c r="C18" s="35" t="s">
        <v>825</v>
      </c>
      <c r="D18" s="35" t="s">
        <v>281</v>
      </c>
      <c r="E18" s="35">
        <v>15520772351</v>
      </c>
      <c r="F18" s="35" t="s">
        <v>79</v>
      </c>
      <c r="G18" s="35" t="s">
        <v>826</v>
      </c>
      <c r="H18" s="35">
        <v>43</v>
      </c>
      <c r="I18" s="35"/>
      <c r="J18" s="35"/>
      <c r="K18" s="35"/>
      <c r="L18" s="35"/>
      <c r="M18" s="35"/>
      <c r="N18" s="35"/>
      <c r="O18" s="35"/>
      <c r="P18" s="35"/>
      <c r="Q18" s="35"/>
      <c r="R18" s="35"/>
      <c r="S18" s="35" t="s">
        <v>827</v>
      </c>
      <c r="T18" s="35">
        <v>15</v>
      </c>
      <c r="U18" s="35">
        <v>58</v>
      </c>
      <c r="V18" s="35">
        <f t="shared" si="2"/>
        <v>52.2</v>
      </c>
      <c r="W18" s="35"/>
      <c r="X18" s="35"/>
      <c r="Y18" s="35"/>
      <c r="Z18" s="35"/>
      <c r="AA18" s="35"/>
      <c r="AB18" s="35">
        <f>V18+AA18</f>
        <v>52.2</v>
      </c>
      <c r="AC18" s="16"/>
    </row>
    <row r="19" spans="1:29" ht="72" x14ac:dyDescent="0.25">
      <c r="A19" s="35">
        <v>17</v>
      </c>
      <c r="B19" s="35">
        <v>2019211115</v>
      </c>
      <c r="C19" s="35" t="s">
        <v>605</v>
      </c>
      <c r="D19" s="35" t="s">
        <v>281</v>
      </c>
      <c r="E19" s="35">
        <v>18749855897</v>
      </c>
      <c r="F19" s="35" t="s">
        <v>606</v>
      </c>
      <c r="G19" s="35" t="s">
        <v>607</v>
      </c>
      <c r="H19" s="35">
        <v>49</v>
      </c>
      <c r="I19" s="35"/>
      <c r="J19" s="35"/>
      <c r="K19" s="35"/>
      <c r="L19" s="35"/>
      <c r="M19" s="35"/>
      <c r="N19" s="35"/>
      <c r="O19" s="35"/>
      <c r="P19" s="35"/>
      <c r="Q19" s="35"/>
      <c r="R19" s="35"/>
      <c r="S19" s="35"/>
      <c r="T19" s="35"/>
      <c r="U19" s="35">
        <f>H19+J19+L19+N19+P19+R19+T19</f>
        <v>49</v>
      </c>
      <c r="V19" s="35">
        <f t="shared" si="2"/>
        <v>44.1</v>
      </c>
      <c r="W19" s="35" t="s">
        <v>608</v>
      </c>
      <c r="X19" s="35"/>
      <c r="Y19" s="35"/>
      <c r="Z19" s="35">
        <v>1</v>
      </c>
      <c r="AA19" s="35">
        <f>Z19*0.1</f>
        <v>0.1</v>
      </c>
      <c r="AB19" s="35">
        <f>V19+AA19</f>
        <v>44.2</v>
      </c>
      <c r="AC19" s="16"/>
    </row>
    <row r="20" spans="1:29" ht="201.6" x14ac:dyDescent="0.25">
      <c r="A20" s="35">
        <v>18</v>
      </c>
      <c r="B20" s="35">
        <v>2019211089</v>
      </c>
      <c r="C20" s="35" t="s">
        <v>527</v>
      </c>
      <c r="D20" s="35" t="s">
        <v>281</v>
      </c>
      <c r="E20" s="35">
        <v>18380398102</v>
      </c>
      <c r="F20" s="35" t="s">
        <v>49</v>
      </c>
      <c r="G20" s="35" t="s">
        <v>528</v>
      </c>
      <c r="H20" s="35">
        <v>33</v>
      </c>
      <c r="I20" s="35" t="s">
        <v>29</v>
      </c>
      <c r="J20" s="35">
        <v>0</v>
      </c>
      <c r="K20" s="35" t="s">
        <v>29</v>
      </c>
      <c r="L20" s="35">
        <v>0</v>
      </c>
      <c r="M20" s="35" t="s">
        <v>29</v>
      </c>
      <c r="N20" s="35">
        <v>0</v>
      </c>
      <c r="O20" s="35" t="s">
        <v>529</v>
      </c>
      <c r="P20" s="35">
        <v>2</v>
      </c>
      <c r="Q20" s="35" t="s">
        <v>29</v>
      </c>
      <c r="R20" s="35">
        <v>0</v>
      </c>
      <c r="S20" s="35" t="s">
        <v>530</v>
      </c>
      <c r="T20" s="35">
        <v>10</v>
      </c>
      <c r="U20" s="35">
        <f>T20+R20+H20+J20+L20+N20+P20</f>
        <v>45</v>
      </c>
      <c r="V20" s="35">
        <f t="shared" si="2"/>
        <v>40.5</v>
      </c>
      <c r="W20" s="35" t="s">
        <v>233</v>
      </c>
      <c r="X20" s="35" t="s">
        <v>531</v>
      </c>
      <c r="Y20" s="35"/>
      <c r="Z20" s="35">
        <v>4</v>
      </c>
      <c r="AA20" s="35">
        <f>Z20*0.1</f>
        <v>0.4</v>
      </c>
      <c r="AB20" s="35">
        <f>AA20+V20</f>
        <v>40.9</v>
      </c>
      <c r="AC20" s="16"/>
    </row>
    <row r="21" spans="1:29" ht="57.6" x14ac:dyDescent="0.25">
      <c r="A21" s="35">
        <v>19</v>
      </c>
      <c r="B21" s="35">
        <v>2019211085</v>
      </c>
      <c r="C21" s="35" t="s">
        <v>516</v>
      </c>
      <c r="D21" s="35" t="s">
        <v>281</v>
      </c>
      <c r="E21" s="35">
        <v>15722926978</v>
      </c>
      <c r="F21" s="35" t="s">
        <v>222</v>
      </c>
      <c r="G21" s="35" t="s">
        <v>517</v>
      </c>
      <c r="H21" s="35">
        <v>3</v>
      </c>
      <c r="I21" s="35"/>
      <c r="J21" s="35"/>
      <c r="K21" s="35"/>
      <c r="L21" s="35"/>
      <c r="M21" s="35"/>
      <c r="N21" s="35"/>
      <c r="O21" s="35" t="s">
        <v>518</v>
      </c>
      <c r="P21" s="35">
        <v>25</v>
      </c>
      <c r="Q21" s="35"/>
      <c r="R21" s="35"/>
      <c r="S21" s="35" t="s">
        <v>519</v>
      </c>
      <c r="T21" s="35">
        <v>10</v>
      </c>
      <c r="U21" s="35">
        <f>T21+R21+H21+J21+L21+N21+P21</f>
        <v>38</v>
      </c>
      <c r="V21" s="35">
        <f t="shared" si="2"/>
        <v>34.200000000000003</v>
      </c>
      <c r="W21" s="35"/>
      <c r="X21" s="35"/>
      <c r="Y21" s="35"/>
      <c r="Z21" s="35">
        <v>0</v>
      </c>
      <c r="AA21" s="35">
        <f>Z21*0.1</f>
        <v>0</v>
      </c>
      <c r="AB21" s="35">
        <f>AA21+V21</f>
        <v>34.200000000000003</v>
      </c>
      <c r="AC21" s="16"/>
    </row>
    <row r="22" spans="1:29" ht="72" x14ac:dyDescent="0.25">
      <c r="A22" s="35">
        <v>20</v>
      </c>
      <c r="B22" s="35">
        <v>2019211174</v>
      </c>
      <c r="C22" s="35" t="s">
        <v>744</v>
      </c>
      <c r="D22" s="35" t="s">
        <v>281</v>
      </c>
      <c r="E22" s="35">
        <v>15520721736</v>
      </c>
      <c r="F22" s="35" t="s">
        <v>67</v>
      </c>
      <c r="G22" s="35" t="s">
        <v>745</v>
      </c>
      <c r="H22" s="35">
        <v>4.5</v>
      </c>
      <c r="I22" s="35"/>
      <c r="J22" s="35"/>
      <c r="K22" s="35"/>
      <c r="L22" s="35"/>
      <c r="M22" s="35"/>
      <c r="N22" s="35"/>
      <c r="O22" s="35" t="s">
        <v>746</v>
      </c>
      <c r="P22" s="35">
        <v>10</v>
      </c>
      <c r="Q22" s="35" t="s">
        <v>747</v>
      </c>
      <c r="R22" s="35">
        <v>5.63</v>
      </c>
      <c r="S22" s="35" t="s">
        <v>748</v>
      </c>
      <c r="T22" s="35">
        <v>17</v>
      </c>
      <c r="U22" s="35">
        <f>H22+J22+L22+N22+P22+R22+T22</f>
        <v>37.129999999999995</v>
      </c>
      <c r="V22" s="35">
        <f t="shared" si="2"/>
        <v>33.416999999999994</v>
      </c>
      <c r="W22" s="35" t="s">
        <v>337</v>
      </c>
      <c r="X22" s="35" t="s">
        <v>749</v>
      </c>
      <c r="Y22" s="35" t="s">
        <v>750</v>
      </c>
      <c r="Z22" s="35">
        <v>5.75</v>
      </c>
      <c r="AA22" s="35">
        <f>Z22*0.1</f>
        <v>0.57500000000000007</v>
      </c>
      <c r="AB22" s="35">
        <f>V22+AA22</f>
        <v>33.991999999999997</v>
      </c>
      <c r="AC22" s="16"/>
    </row>
    <row r="23" spans="1:29" ht="72" x14ac:dyDescent="0.25">
      <c r="A23" s="35">
        <v>21</v>
      </c>
      <c r="B23" s="35">
        <v>2019211060</v>
      </c>
      <c r="C23" s="35" t="s">
        <v>322</v>
      </c>
      <c r="D23" s="35" t="s">
        <v>281</v>
      </c>
      <c r="E23" s="35">
        <v>15196685010</v>
      </c>
      <c r="F23" s="35" t="s">
        <v>49</v>
      </c>
      <c r="G23" s="35" t="s">
        <v>323</v>
      </c>
      <c r="H23" s="35">
        <v>17</v>
      </c>
      <c r="I23" s="35"/>
      <c r="J23" s="35"/>
      <c r="K23" s="35"/>
      <c r="L23" s="35"/>
      <c r="M23" s="35"/>
      <c r="N23" s="35"/>
      <c r="O23" s="35" t="s">
        <v>324</v>
      </c>
      <c r="P23" s="35">
        <v>0</v>
      </c>
      <c r="Q23" s="35"/>
      <c r="R23" s="35"/>
      <c r="S23" s="35" t="s">
        <v>325</v>
      </c>
      <c r="T23" s="35">
        <v>15</v>
      </c>
      <c r="U23" s="35">
        <f>H23+J23+L23+N23+P23+R23+T23</f>
        <v>32</v>
      </c>
      <c r="V23" s="35">
        <f t="shared" si="2"/>
        <v>28.8</v>
      </c>
      <c r="W23" s="35"/>
      <c r="X23" s="35" t="s">
        <v>326</v>
      </c>
      <c r="Y23" s="35"/>
      <c r="Z23" s="35">
        <v>3</v>
      </c>
      <c r="AA23" s="35">
        <v>0.3</v>
      </c>
      <c r="AB23" s="35">
        <f>AA23+V23</f>
        <v>29.1</v>
      </c>
      <c r="AC23" s="16"/>
    </row>
    <row r="24" spans="1:29" ht="57.6" x14ac:dyDescent="0.25">
      <c r="A24" s="35">
        <v>22</v>
      </c>
      <c r="B24" s="35">
        <v>2019211129</v>
      </c>
      <c r="C24" s="35" t="s">
        <v>638</v>
      </c>
      <c r="D24" s="35" t="s">
        <v>281</v>
      </c>
      <c r="E24" s="35">
        <v>19982059776</v>
      </c>
      <c r="F24" s="35" t="s">
        <v>49</v>
      </c>
      <c r="G24" s="35" t="s">
        <v>639</v>
      </c>
      <c r="H24" s="35">
        <v>10.5</v>
      </c>
      <c r="I24" s="35"/>
      <c r="J24" s="35"/>
      <c r="K24" s="35"/>
      <c r="L24" s="35"/>
      <c r="M24" s="35"/>
      <c r="N24" s="35"/>
      <c r="O24" s="35" t="s">
        <v>640</v>
      </c>
      <c r="P24" s="35">
        <v>0</v>
      </c>
      <c r="Q24" s="35"/>
      <c r="R24" s="35"/>
      <c r="S24" s="35" t="s">
        <v>641</v>
      </c>
      <c r="T24" s="35">
        <v>20</v>
      </c>
      <c r="U24" s="35">
        <f>H24+J24+L24+N24+P24+R24+T24</f>
        <v>30.5</v>
      </c>
      <c r="V24" s="35">
        <f t="shared" si="2"/>
        <v>27.45</v>
      </c>
      <c r="W24" s="35" t="s">
        <v>642</v>
      </c>
      <c r="X24" s="35" t="s">
        <v>643</v>
      </c>
      <c r="Y24" s="35"/>
      <c r="Z24" s="35">
        <v>8</v>
      </c>
      <c r="AA24" s="35">
        <f>Z24*0.1</f>
        <v>0.8</v>
      </c>
      <c r="AB24" s="35">
        <f>V24+AA24</f>
        <v>28.25</v>
      </c>
      <c r="AC24" s="16"/>
    </row>
    <row r="25" spans="1:29" ht="129.6" x14ac:dyDescent="0.25">
      <c r="A25" s="35">
        <v>23</v>
      </c>
      <c r="B25" s="35">
        <v>2019211082</v>
      </c>
      <c r="C25" s="35" t="s">
        <v>509</v>
      </c>
      <c r="D25" s="35" t="s">
        <v>281</v>
      </c>
      <c r="E25" s="35">
        <v>19982057656</v>
      </c>
      <c r="F25" s="35" t="s">
        <v>429</v>
      </c>
      <c r="G25" s="35" t="s">
        <v>510</v>
      </c>
      <c r="H25" s="35">
        <v>0</v>
      </c>
      <c r="I25" s="35"/>
      <c r="J25" s="35"/>
      <c r="K25" s="35"/>
      <c r="L25" s="35"/>
      <c r="M25" s="35"/>
      <c r="N25" s="35"/>
      <c r="O25" s="35"/>
      <c r="P25" s="35"/>
      <c r="Q25" s="35" t="s">
        <v>511</v>
      </c>
      <c r="R25" s="35">
        <v>20.25</v>
      </c>
      <c r="S25" s="35" t="s">
        <v>512</v>
      </c>
      <c r="T25" s="35">
        <v>10</v>
      </c>
      <c r="U25" s="35">
        <f>T25+R25+H25+J25+L25+N25+P25</f>
        <v>30.25</v>
      </c>
      <c r="V25" s="35">
        <f t="shared" si="2"/>
        <v>27.225000000000001</v>
      </c>
      <c r="W25" s="35" t="s">
        <v>513</v>
      </c>
      <c r="X25" s="35" t="s">
        <v>514</v>
      </c>
      <c r="Y25" s="35" t="s">
        <v>515</v>
      </c>
      <c r="Z25" s="35">
        <v>4</v>
      </c>
      <c r="AA25" s="35">
        <f>Z25*0.1</f>
        <v>0.4</v>
      </c>
      <c r="AB25" s="35">
        <f>AA25+V25</f>
        <v>27.625</v>
      </c>
      <c r="AC25" s="16"/>
    </row>
    <row r="26" spans="1:29" ht="115.2" x14ac:dyDescent="0.25">
      <c r="A26" s="35">
        <v>24</v>
      </c>
      <c r="B26" s="35">
        <v>2019211166</v>
      </c>
      <c r="C26" s="35" t="s">
        <v>716</v>
      </c>
      <c r="D26" s="35" t="s">
        <v>281</v>
      </c>
      <c r="E26" s="35">
        <v>15223104755</v>
      </c>
      <c r="F26" s="35" t="s">
        <v>429</v>
      </c>
      <c r="G26" s="35"/>
      <c r="H26" s="35"/>
      <c r="I26" s="35"/>
      <c r="J26" s="35"/>
      <c r="K26" s="35"/>
      <c r="L26" s="35"/>
      <c r="M26" s="35"/>
      <c r="N26" s="35"/>
      <c r="O26" s="35" t="s">
        <v>717</v>
      </c>
      <c r="P26" s="35">
        <v>13</v>
      </c>
      <c r="Q26" s="35"/>
      <c r="R26" s="35"/>
      <c r="S26" s="35" t="s">
        <v>718</v>
      </c>
      <c r="T26" s="35">
        <v>15</v>
      </c>
      <c r="U26" s="35">
        <f>H26+J26+L26+N26+P26+R26+T26</f>
        <v>28</v>
      </c>
      <c r="V26" s="35">
        <f t="shared" si="2"/>
        <v>25.2</v>
      </c>
      <c r="W26" s="35"/>
      <c r="X26" s="35" t="s">
        <v>719</v>
      </c>
      <c r="Y26" s="35"/>
      <c r="Z26" s="35">
        <v>10</v>
      </c>
      <c r="AA26" s="35">
        <f>Z26*0.1</f>
        <v>1</v>
      </c>
      <c r="AB26" s="35">
        <f>V26+AA26</f>
        <v>26.2</v>
      </c>
      <c r="AC26" s="16"/>
    </row>
    <row r="27" spans="1:29" ht="216" x14ac:dyDescent="0.25">
      <c r="A27" s="35">
        <v>25</v>
      </c>
      <c r="B27" s="35">
        <v>2019211081</v>
      </c>
      <c r="C27" s="35" t="s">
        <v>504</v>
      </c>
      <c r="D27" s="35" t="s">
        <v>281</v>
      </c>
      <c r="E27" s="35">
        <v>18780097784</v>
      </c>
      <c r="F27" s="35" t="s">
        <v>505</v>
      </c>
      <c r="G27" s="35" t="s">
        <v>506</v>
      </c>
      <c r="H27" s="35">
        <v>10.5</v>
      </c>
      <c r="I27" s="35"/>
      <c r="J27" s="35"/>
      <c r="K27" s="35"/>
      <c r="L27" s="35"/>
      <c r="M27" s="35"/>
      <c r="N27" s="35"/>
      <c r="O27" s="35"/>
      <c r="P27" s="35"/>
      <c r="Q27" s="35"/>
      <c r="R27" s="35"/>
      <c r="S27" s="35" t="s">
        <v>507</v>
      </c>
      <c r="T27" s="35">
        <v>15</v>
      </c>
      <c r="U27" s="35">
        <f>T27+R27+H27+J27+L27+N27+P27</f>
        <v>25.5</v>
      </c>
      <c r="V27" s="35">
        <f t="shared" si="2"/>
        <v>22.95</v>
      </c>
      <c r="W27" s="35"/>
      <c r="X27" s="35" t="s">
        <v>508</v>
      </c>
      <c r="Y27" s="35"/>
      <c r="Z27" s="35">
        <v>10</v>
      </c>
      <c r="AA27" s="35">
        <f>Z27*0.1</f>
        <v>1</v>
      </c>
      <c r="AB27" s="35">
        <f>AA27+V27</f>
        <v>23.95</v>
      </c>
      <c r="AC27" s="16"/>
    </row>
    <row r="28" spans="1:29" ht="57.6" x14ac:dyDescent="0.25">
      <c r="A28" s="35">
        <v>26</v>
      </c>
      <c r="B28" s="35">
        <v>2019211048</v>
      </c>
      <c r="C28" s="35" t="s">
        <v>286</v>
      </c>
      <c r="D28" s="35" t="s">
        <v>281</v>
      </c>
      <c r="E28" s="35">
        <v>13982219344</v>
      </c>
      <c r="F28" s="35" t="s">
        <v>120</v>
      </c>
      <c r="G28" s="35" t="s">
        <v>287</v>
      </c>
      <c r="H28" s="35">
        <v>10.5</v>
      </c>
      <c r="I28" s="35"/>
      <c r="J28" s="35"/>
      <c r="K28" s="35"/>
      <c r="L28" s="35"/>
      <c r="M28" s="35"/>
      <c r="N28" s="35"/>
      <c r="O28" s="35"/>
      <c r="P28" s="35"/>
      <c r="Q28" s="35"/>
      <c r="R28" s="35"/>
      <c r="S28" s="35" t="s">
        <v>288</v>
      </c>
      <c r="T28" s="35">
        <v>15</v>
      </c>
      <c r="U28" s="35">
        <f>H28+J28+L28+N28+P28+R28+T28</f>
        <v>25.5</v>
      </c>
      <c r="V28" s="35">
        <f t="shared" si="2"/>
        <v>22.95</v>
      </c>
      <c r="W28" s="35"/>
      <c r="X28" s="35"/>
      <c r="Y28" s="35"/>
      <c r="Z28" s="35">
        <v>0</v>
      </c>
      <c r="AA28" s="35">
        <f>Z28*0.1</f>
        <v>0</v>
      </c>
      <c r="AB28" s="35">
        <f>AA28+V28</f>
        <v>22.95</v>
      </c>
      <c r="AC28" s="16"/>
    </row>
    <row r="29" spans="1:29" ht="28.8" x14ac:dyDescent="0.25">
      <c r="A29" s="35">
        <v>27</v>
      </c>
      <c r="B29" s="35">
        <v>2019211064</v>
      </c>
      <c r="C29" s="35" t="s">
        <v>406</v>
      </c>
      <c r="D29" s="35" t="s">
        <v>281</v>
      </c>
      <c r="E29" s="35">
        <v>15102857125</v>
      </c>
      <c r="F29" s="35" t="s">
        <v>75</v>
      </c>
      <c r="G29" s="35" t="s">
        <v>407</v>
      </c>
      <c r="H29" s="35">
        <v>21</v>
      </c>
      <c r="I29" s="35"/>
      <c r="J29" s="35"/>
      <c r="K29" s="35"/>
      <c r="L29" s="35"/>
      <c r="M29" s="35"/>
      <c r="N29" s="35"/>
      <c r="O29" s="35"/>
      <c r="P29" s="35"/>
      <c r="Q29" s="35"/>
      <c r="R29" s="35"/>
      <c r="S29" s="35" t="s">
        <v>408</v>
      </c>
      <c r="T29" s="35">
        <v>4</v>
      </c>
      <c r="U29" s="35">
        <v>25</v>
      </c>
      <c r="V29" s="35">
        <f t="shared" si="2"/>
        <v>22.5</v>
      </c>
      <c r="W29" s="35"/>
      <c r="X29" s="35"/>
      <c r="Y29" s="35"/>
      <c r="Z29" s="35"/>
      <c r="AA29" s="35"/>
      <c r="AB29" s="35">
        <f>AA29+V29</f>
        <v>22.5</v>
      </c>
      <c r="AC29" s="16"/>
    </row>
    <row r="30" spans="1:29" ht="72" x14ac:dyDescent="0.25">
      <c r="A30" s="35">
        <v>28</v>
      </c>
      <c r="B30" s="35">
        <v>2019211111</v>
      </c>
      <c r="C30" s="35" t="s">
        <v>419</v>
      </c>
      <c r="D30" s="35" t="s">
        <v>281</v>
      </c>
      <c r="E30" s="35">
        <v>18327851964</v>
      </c>
      <c r="F30" s="35" t="s">
        <v>27</v>
      </c>
      <c r="G30" s="35" t="s">
        <v>420</v>
      </c>
      <c r="H30" s="35">
        <v>12</v>
      </c>
      <c r="I30" s="35"/>
      <c r="J30" s="35"/>
      <c r="K30" s="35"/>
      <c r="L30" s="35"/>
      <c r="M30" s="35"/>
      <c r="N30" s="35"/>
      <c r="O30" s="35"/>
      <c r="P30" s="35"/>
      <c r="Q30" s="35"/>
      <c r="R30" s="35"/>
      <c r="S30" s="35" t="s">
        <v>421</v>
      </c>
      <c r="T30" s="35">
        <v>10</v>
      </c>
      <c r="U30" s="35">
        <v>22</v>
      </c>
      <c r="V30" s="35">
        <f t="shared" si="2"/>
        <v>19.8</v>
      </c>
      <c r="W30" s="35" t="s">
        <v>422</v>
      </c>
      <c r="X30" s="35" t="s">
        <v>423</v>
      </c>
      <c r="Y30" s="35" t="s">
        <v>424</v>
      </c>
      <c r="Z30" s="35">
        <v>8</v>
      </c>
      <c r="AA30" s="35">
        <v>0.8</v>
      </c>
      <c r="AB30" s="35">
        <f>AA30+V30</f>
        <v>20.6</v>
      </c>
      <c r="AC30" s="16"/>
    </row>
    <row r="31" spans="1:29" ht="57.6" x14ac:dyDescent="0.25">
      <c r="A31" s="35">
        <v>29</v>
      </c>
      <c r="B31" s="35">
        <v>2019211143</v>
      </c>
      <c r="C31" s="35" t="s">
        <v>635</v>
      </c>
      <c r="D31" s="35" t="s">
        <v>281</v>
      </c>
      <c r="E31" s="35">
        <v>15828369958</v>
      </c>
      <c r="F31" s="35" t="s">
        <v>39</v>
      </c>
      <c r="G31" s="35"/>
      <c r="H31" s="35"/>
      <c r="I31" s="35"/>
      <c r="J31" s="35"/>
      <c r="K31" s="35"/>
      <c r="L31" s="35"/>
      <c r="M31" s="35"/>
      <c r="N31" s="35"/>
      <c r="O31" s="35"/>
      <c r="P31" s="35"/>
      <c r="Q31" s="35"/>
      <c r="R31" s="35"/>
      <c r="S31" s="35" t="s">
        <v>636</v>
      </c>
      <c r="T31" s="35">
        <v>20</v>
      </c>
      <c r="U31" s="35">
        <f>H31+J31+L31+N31+P31+R31+T31</f>
        <v>20</v>
      </c>
      <c r="V31" s="35">
        <f t="shared" si="2"/>
        <v>18</v>
      </c>
      <c r="W31" s="35"/>
      <c r="X31" s="35" t="s">
        <v>637</v>
      </c>
      <c r="Y31" s="35"/>
      <c r="Z31" s="35">
        <v>0</v>
      </c>
      <c r="AA31" s="35">
        <f>Z31*0.1</f>
        <v>0</v>
      </c>
      <c r="AB31" s="35">
        <f>V31+AA31</f>
        <v>18</v>
      </c>
      <c r="AC31" s="16"/>
    </row>
    <row r="32" spans="1:29" ht="57.6" x14ac:dyDescent="0.25">
      <c r="A32" s="35">
        <v>30</v>
      </c>
      <c r="B32" s="35">
        <v>2019211070</v>
      </c>
      <c r="C32" s="35" t="s">
        <v>459</v>
      </c>
      <c r="D32" s="35" t="s">
        <v>281</v>
      </c>
      <c r="E32" s="35">
        <v>17323221557</v>
      </c>
      <c r="F32" s="35" t="s">
        <v>318</v>
      </c>
      <c r="G32" s="35" t="s">
        <v>29</v>
      </c>
      <c r="H32" s="35">
        <v>0</v>
      </c>
      <c r="I32" s="35" t="s">
        <v>29</v>
      </c>
      <c r="J32" s="35">
        <v>0</v>
      </c>
      <c r="K32" s="35" t="s">
        <v>29</v>
      </c>
      <c r="L32" s="35">
        <v>0</v>
      </c>
      <c r="M32" s="35" t="s">
        <v>29</v>
      </c>
      <c r="N32" s="35">
        <v>0</v>
      </c>
      <c r="O32" s="35" t="s">
        <v>29</v>
      </c>
      <c r="P32" s="35">
        <v>0</v>
      </c>
      <c r="Q32" s="35" t="s">
        <v>460</v>
      </c>
      <c r="R32" s="35">
        <v>2.25</v>
      </c>
      <c r="S32" s="35" t="s">
        <v>461</v>
      </c>
      <c r="T32" s="35">
        <v>15</v>
      </c>
      <c r="U32" s="35">
        <v>19.5</v>
      </c>
      <c r="V32" s="35">
        <f t="shared" si="2"/>
        <v>17.55</v>
      </c>
      <c r="W32" s="35" t="s">
        <v>29</v>
      </c>
      <c r="X32" s="35" t="s">
        <v>462</v>
      </c>
      <c r="Y32" s="35" t="s">
        <v>29</v>
      </c>
      <c r="Z32" s="35">
        <v>3</v>
      </c>
      <c r="AA32" s="35">
        <v>0.3</v>
      </c>
      <c r="AB32" s="35">
        <f>AA32+V32</f>
        <v>17.850000000000001</v>
      </c>
      <c r="AC32" s="16"/>
    </row>
    <row r="33" spans="1:29" ht="57.6" x14ac:dyDescent="0.25">
      <c r="A33" s="35">
        <v>31</v>
      </c>
      <c r="B33" s="35">
        <v>2019211145</v>
      </c>
      <c r="C33" s="35" t="s">
        <v>724</v>
      </c>
      <c r="D33" s="35" t="s">
        <v>281</v>
      </c>
      <c r="E33" s="35">
        <v>15800708557</v>
      </c>
      <c r="F33" s="35" t="s">
        <v>146</v>
      </c>
      <c r="G33" s="35" t="s">
        <v>915</v>
      </c>
      <c r="H33" s="35">
        <v>3.5</v>
      </c>
      <c r="I33" s="35"/>
      <c r="J33" s="35"/>
      <c r="K33" s="35"/>
      <c r="L33" s="35"/>
      <c r="M33" s="35"/>
      <c r="N33" s="35"/>
      <c r="O33" s="35"/>
      <c r="P33" s="35"/>
      <c r="Q33" s="35"/>
      <c r="R33" s="35"/>
      <c r="S33" s="35" t="s">
        <v>725</v>
      </c>
      <c r="T33" s="35">
        <v>15</v>
      </c>
      <c r="U33" s="35">
        <f>H33+J33+L33+N33+P33+R33+T33</f>
        <v>18.5</v>
      </c>
      <c r="V33" s="35">
        <f t="shared" si="2"/>
        <v>16.650000000000002</v>
      </c>
      <c r="W33" s="35" t="s">
        <v>117</v>
      </c>
      <c r="X33" s="35" t="s">
        <v>726</v>
      </c>
      <c r="Y33" s="35"/>
      <c r="Z33" s="35">
        <v>10</v>
      </c>
      <c r="AA33" s="35">
        <v>1</v>
      </c>
      <c r="AB33" s="35">
        <f>V33+AA33</f>
        <v>17.650000000000002</v>
      </c>
      <c r="AC33" s="16"/>
    </row>
    <row r="34" spans="1:29" ht="43.2" x14ac:dyDescent="0.25">
      <c r="A34" s="35">
        <v>32</v>
      </c>
      <c r="B34" s="35">
        <v>2019211159</v>
      </c>
      <c r="C34" s="35" t="s">
        <v>818</v>
      </c>
      <c r="D34" s="35" t="s">
        <v>281</v>
      </c>
      <c r="E34" s="35">
        <v>19828309179</v>
      </c>
      <c r="F34" s="35" t="s">
        <v>819</v>
      </c>
      <c r="G34" s="35" t="s">
        <v>820</v>
      </c>
      <c r="H34" s="35">
        <v>4.5</v>
      </c>
      <c r="I34" s="35"/>
      <c r="J34" s="35"/>
      <c r="K34" s="35"/>
      <c r="L34" s="35"/>
      <c r="M34" s="35"/>
      <c r="N34" s="35"/>
      <c r="O34" s="35"/>
      <c r="P34" s="35"/>
      <c r="Q34" s="35"/>
      <c r="R34" s="35"/>
      <c r="S34" s="35" t="s">
        <v>821</v>
      </c>
      <c r="T34" s="35">
        <v>15</v>
      </c>
      <c r="U34" s="35">
        <v>19.5</v>
      </c>
      <c r="V34" s="35">
        <f t="shared" si="2"/>
        <v>17.55</v>
      </c>
      <c r="W34" s="35"/>
      <c r="X34" s="35"/>
      <c r="Y34" s="35"/>
      <c r="Z34" s="35"/>
      <c r="AA34" s="35"/>
      <c r="AB34" s="35">
        <f>V34+AA34</f>
        <v>17.55</v>
      </c>
      <c r="AC34" s="16"/>
    </row>
    <row r="35" spans="1:29" ht="43.2" x14ac:dyDescent="0.25">
      <c r="A35" s="35">
        <v>33</v>
      </c>
      <c r="B35" s="35">
        <v>2019211065</v>
      </c>
      <c r="C35" s="35" t="s">
        <v>451</v>
      </c>
      <c r="D35" s="35" t="s">
        <v>281</v>
      </c>
      <c r="E35" s="35">
        <v>13762901589</v>
      </c>
      <c r="F35" s="35" t="s">
        <v>313</v>
      </c>
      <c r="G35" s="35"/>
      <c r="H35" s="35"/>
      <c r="I35" s="35"/>
      <c r="J35" s="35"/>
      <c r="K35" s="35"/>
      <c r="L35" s="35"/>
      <c r="M35" s="35"/>
      <c r="N35" s="35"/>
      <c r="O35" s="35"/>
      <c r="P35" s="35"/>
      <c r="Q35" s="35"/>
      <c r="R35" s="35"/>
      <c r="S35" s="35" t="s">
        <v>452</v>
      </c>
      <c r="T35" s="35">
        <v>19</v>
      </c>
      <c r="U35" s="35">
        <v>19</v>
      </c>
      <c r="V35" s="35">
        <f t="shared" si="2"/>
        <v>17.100000000000001</v>
      </c>
      <c r="W35" s="35" t="s">
        <v>233</v>
      </c>
      <c r="X35" s="35" t="s">
        <v>453</v>
      </c>
      <c r="Y35" s="35"/>
      <c r="Z35" s="35">
        <v>4</v>
      </c>
      <c r="AA35" s="35">
        <v>0.4</v>
      </c>
      <c r="AB35" s="35">
        <f>AA35+V35</f>
        <v>17.5</v>
      </c>
      <c r="AC35" s="16"/>
    </row>
    <row r="36" spans="1:29" ht="28.8" x14ac:dyDescent="0.25">
      <c r="A36" s="35">
        <v>34</v>
      </c>
      <c r="B36" s="35">
        <v>2019211047</v>
      </c>
      <c r="C36" s="35" t="s">
        <v>338</v>
      </c>
      <c r="D36" s="35" t="s">
        <v>281</v>
      </c>
      <c r="E36" s="35">
        <v>18942839102</v>
      </c>
      <c r="F36" s="35" t="s">
        <v>339</v>
      </c>
      <c r="G36" s="35" t="s">
        <v>340</v>
      </c>
      <c r="H36" s="35">
        <v>3.75</v>
      </c>
      <c r="I36" s="35"/>
      <c r="J36" s="35"/>
      <c r="K36" s="35"/>
      <c r="L36" s="35"/>
      <c r="M36" s="35"/>
      <c r="N36" s="35"/>
      <c r="O36" s="35"/>
      <c r="P36" s="35"/>
      <c r="Q36" s="35"/>
      <c r="R36" s="35"/>
      <c r="S36" s="35" t="s">
        <v>248</v>
      </c>
      <c r="T36" s="35">
        <v>15</v>
      </c>
      <c r="U36" s="35">
        <f>H36+J36+L36+N36+P36+R36+T36</f>
        <v>18.75</v>
      </c>
      <c r="V36" s="35">
        <f t="shared" si="2"/>
        <v>16.875</v>
      </c>
      <c r="W36" s="35"/>
      <c r="X36" s="35"/>
      <c r="Y36" s="35"/>
      <c r="Z36" s="35"/>
      <c r="AA36" s="35"/>
      <c r="AB36" s="35">
        <f>AA36+V36</f>
        <v>16.875</v>
      </c>
      <c r="AC36" s="16"/>
    </row>
    <row r="37" spans="1:29" ht="28.8" x14ac:dyDescent="0.25">
      <c r="A37" s="35">
        <v>35</v>
      </c>
      <c r="B37" s="35">
        <v>2019211077</v>
      </c>
      <c r="C37" s="35" t="s">
        <v>416</v>
      </c>
      <c r="D37" s="35" t="s">
        <v>281</v>
      </c>
      <c r="E37" s="35">
        <v>15247191002</v>
      </c>
      <c r="F37" s="35" t="s">
        <v>417</v>
      </c>
      <c r="G37" s="35" t="s">
        <v>29</v>
      </c>
      <c r="H37" s="35">
        <v>0</v>
      </c>
      <c r="I37" s="35" t="s">
        <v>29</v>
      </c>
      <c r="J37" s="35">
        <v>0</v>
      </c>
      <c r="K37" s="35" t="s">
        <v>29</v>
      </c>
      <c r="L37" s="35">
        <v>0</v>
      </c>
      <c r="M37" s="35" t="s">
        <v>29</v>
      </c>
      <c r="N37" s="35">
        <v>0</v>
      </c>
      <c r="O37" s="35" t="s">
        <v>29</v>
      </c>
      <c r="P37" s="35">
        <v>0</v>
      </c>
      <c r="Q37" s="35" t="s">
        <v>418</v>
      </c>
      <c r="R37" s="35">
        <v>18</v>
      </c>
      <c r="S37" s="35" t="s">
        <v>29</v>
      </c>
      <c r="T37" s="35">
        <v>0</v>
      </c>
      <c r="U37" s="35">
        <v>18</v>
      </c>
      <c r="V37" s="35">
        <f t="shared" si="2"/>
        <v>16.2</v>
      </c>
      <c r="W37" s="35" t="s">
        <v>29</v>
      </c>
      <c r="X37" s="35" t="s">
        <v>29</v>
      </c>
      <c r="Y37" s="35" t="s">
        <v>29</v>
      </c>
      <c r="Z37" s="35">
        <v>0</v>
      </c>
      <c r="AA37" s="35">
        <v>0</v>
      </c>
      <c r="AB37" s="35">
        <f>AA37+V37</f>
        <v>16.2</v>
      </c>
      <c r="AC37" s="16"/>
    </row>
    <row r="38" spans="1:29" ht="72" x14ac:dyDescent="0.25">
      <c r="A38" s="35">
        <v>36</v>
      </c>
      <c r="B38" s="35">
        <v>2019211098</v>
      </c>
      <c r="C38" s="35" t="s">
        <v>466</v>
      </c>
      <c r="D38" s="35" t="s">
        <v>281</v>
      </c>
      <c r="E38" s="35">
        <v>19982042904</v>
      </c>
      <c r="F38" s="35" t="s">
        <v>27</v>
      </c>
      <c r="G38" s="35" t="s">
        <v>467</v>
      </c>
      <c r="H38" s="35">
        <v>7.5</v>
      </c>
      <c r="I38" s="35"/>
      <c r="J38" s="35"/>
      <c r="K38" s="35"/>
      <c r="L38" s="35"/>
      <c r="M38" s="35"/>
      <c r="N38" s="35"/>
      <c r="O38" s="35"/>
      <c r="P38" s="35"/>
      <c r="Q38" s="35"/>
      <c r="R38" s="35"/>
      <c r="S38" s="35" t="s">
        <v>468</v>
      </c>
      <c r="T38" s="35">
        <v>10</v>
      </c>
      <c r="U38" s="35">
        <v>17.5</v>
      </c>
      <c r="V38" s="35">
        <f t="shared" si="2"/>
        <v>15.75</v>
      </c>
      <c r="W38" s="35"/>
      <c r="X38" s="35"/>
      <c r="Y38" s="35"/>
      <c r="Z38" s="35"/>
      <c r="AA38" s="35"/>
      <c r="AB38" s="35">
        <f>AA38+V38</f>
        <v>15.75</v>
      </c>
      <c r="AC38" s="16"/>
    </row>
    <row r="39" spans="1:29" ht="57.6" x14ac:dyDescent="0.25">
      <c r="A39" s="35">
        <v>37</v>
      </c>
      <c r="B39" s="35">
        <v>2019211170</v>
      </c>
      <c r="C39" s="35" t="s">
        <v>835</v>
      </c>
      <c r="D39" s="35" t="s">
        <v>281</v>
      </c>
      <c r="E39" s="35">
        <v>18681269592</v>
      </c>
      <c r="F39" s="35" t="s">
        <v>125</v>
      </c>
      <c r="G39" s="35"/>
      <c r="H39" s="35"/>
      <c r="I39" s="35"/>
      <c r="J39" s="35"/>
      <c r="K39" s="35"/>
      <c r="L39" s="35"/>
      <c r="M39" s="35"/>
      <c r="N39" s="35"/>
      <c r="O39" s="35" t="s">
        <v>836</v>
      </c>
      <c r="P39" s="35">
        <v>10</v>
      </c>
      <c r="Q39" s="35"/>
      <c r="R39" s="35"/>
      <c r="S39" s="35" t="s">
        <v>837</v>
      </c>
      <c r="T39" s="35" t="s">
        <v>187</v>
      </c>
      <c r="U39" s="35">
        <v>17</v>
      </c>
      <c r="V39" s="35">
        <f t="shared" si="2"/>
        <v>15.3</v>
      </c>
      <c r="W39" s="35" t="s">
        <v>838</v>
      </c>
      <c r="X39" s="35" t="s">
        <v>839</v>
      </c>
      <c r="Y39" s="35"/>
      <c r="Z39" s="35">
        <v>4</v>
      </c>
      <c r="AA39" s="35">
        <v>0.4</v>
      </c>
      <c r="AB39" s="35">
        <f>V39+AA39</f>
        <v>15.700000000000001</v>
      </c>
      <c r="AC39" s="16"/>
    </row>
    <row r="40" spans="1:29" ht="43.2" x14ac:dyDescent="0.25">
      <c r="A40" s="35">
        <v>38</v>
      </c>
      <c r="B40" s="35">
        <v>2019211151</v>
      </c>
      <c r="C40" s="35" t="s">
        <v>651</v>
      </c>
      <c r="D40" s="35" t="s">
        <v>281</v>
      </c>
      <c r="E40" s="35">
        <v>18628082629</v>
      </c>
      <c r="F40" s="35" t="s">
        <v>652</v>
      </c>
      <c r="G40" s="35"/>
      <c r="H40" s="35"/>
      <c r="I40" s="35"/>
      <c r="J40" s="35"/>
      <c r="K40" s="35"/>
      <c r="L40" s="35"/>
      <c r="M40" s="35"/>
      <c r="N40" s="35"/>
      <c r="O40" s="35"/>
      <c r="P40" s="35"/>
      <c r="Q40" s="35" t="s">
        <v>653</v>
      </c>
      <c r="R40" s="35">
        <v>2.25</v>
      </c>
      <c r="S40" s="35" t="s">
        <v>654</v>
      </c>
      <c r="T40" s="35">
        <v>15</v>
      </c>
      <c r="U40" s="35">
        <f>H40+J40+L40+N40+P40+R40+T40</f>
        <v>17.25</v>
      </c>
      <c r="V40" s="35">
        <f t="shared" si="2"/>
        <v>15.525</v>
      </c>
      <c r="W40" s="35"/>
      <c r="X40" s="35"/>
      <c r="Y40" s="35"/>
      <c r="Z40" s="35"/>
      <c r="AA40" s="35">
        <f>Z40*0.1</f>
        <v>0</v>
      </c>
      <c r="AB40" s="35">
        <f>V40+AA40</f>
        <v>15.525</v>
      </c>
      <c r="AC40" s="16"/>
    </row>
    <row r="41" spans="1:29" ht="43.2" x14ac:dyDescent="0.25">
      <c r="A41" s="35">
        <v>39</v>
      </c>
      <c r="B41" s="35">
        <v>2019211076</v>
      </c>
      <c r="C41" s="35" t="s">
        <v>390</v>
      </c>
      <c r="D41" s="35" t="s">
        <v>281</v>
      </c>
      <c r="E41" s="35">
        <v>15281102582</v>
      </c>
      <c r="F41" s="35" t="s">
        <v>100</v>
      </c>
      <c r="G41" s="35"/>
      <c r="H41" s="35"/>
      <c r="I41" s="35"/>
      <c r="J41" s="35"/>
      <c r="K41" s="35"/>
      <c r="L41" s="35"/>
      <c r="M41" s="35"/>
      <c r="N41" s="35"/>
      <c r="O41" s="35" t="s">
        <v>391</v>
      </c>
      <c r="P41" s="35">
        <v>10</v>
      </c>
      <c r="Q41" s="35"/>
      <c r="R41" s="35"/>
      <c r="S41" s="35" t="s">
        <v>392</v>
      </c>
      <c r="T41" s="35">
        <v>7</v>
      </c>
      <c r="U41" s="35">
        <v>17</v>
      </c>
      <c r="V41" s="35">
        <f t="shared" si="2"/>
        <v>15.3</v>
      </c>
      <c r="W41" s="35"/>
      <c r="X41" s="35"/>
      <c r="Y41" s="35"/>
      <c r="Z41" s="35"/>
      <c r="AA41" s="35"/>
      <c r="AB41" s="35">
        <f>AA41+V41</f>
        <v>15.3</v>
      </c>
      <c r="AC41" s="11"/>
    </row>
    <row r="42" spans="1:29" ht="72" x14ac:dyDescent="0.25">
      <c r="A42" s="35">
        <v>40</v>
      </c>
      <c r="B42" s="35">
        <v>2019211168</v>
      </c>
      <c r="C42" s="35" t="s">
        <v>701</v>
      </c>
      <c r="D42" s="35" t="s">
        <v>281</v>
      </c>
      <c r="E42" s="35">
        <v>18375880727</v>
      </c>
      <c r="F42" s="35" t="s">
        <v>342</v>
      </c>
      <c r="G42" s="35"/>
      <c r="H42" s="35"/>
      <c r="I42" s="35"/>
      <c r="J42" s="35"/>
      <c r="K42" s="35"/>
      <c r="L42" s="35"/>
      <c r="M42" s="35"/>
      <c r="N42" s="35"/>
      <c r="O42" s="35"/>
      <c r="P42" s="35"/>
      <c r="Q42" s="35"/>
      <c r="R42" s="35"/>
      <c r="S42" s="35" t="s">
        <v>702</v>
      </c>
      <c r="T42" s="35">
        <v>15</v>
      </c>
      <c r="U42" s="35">
        <f>H42+J42+L42+N42+P42+R42+T42</f>
        <v>15</v>
      </c>
      <c r="V42" s="35">
        <f t="shared" si="2"/>
        <v>13.5</v>
      </c>
      <c r="W42" s="35" t="s">
        <v>703</v>
      </c>
      <c r="X42" s="35" t="s">
        <v>704</v>
      </c>
      <c r="Y42" s="35" t="s">
        <v>705</v>
      </c>
      <c r="Z42" s="35">
        <v>10</v>
      </c>
      <c r="AA42" s="35">
        <f>Z42*0.1</f>
        <v>1</v>
      </c>
      <c r="AB42" s="35">
        <f>V42+AA42</f>
        <v>14.5</v>
      </c>
      <c r="AC42" s="16"/>
    </row>
    <row r="43" spans="1:29" ht="57.6" x14ac:dyDescent="0.25">
      <c r="A43" s="35">
        <v>41</v>
      </c>
      <c r="B43" s="35">
        <v>2019211130</v>
      </c>
      <c r="C43" s="35" t="s">
        <v>558</v>
      </c>
      <c r="D43" s="35" t="s">
        <v>281</v>
      </c>
      <c r="E43" s="35">
        <v>15882382310</v>
      </c>
      <c r="F43" s="35" t="s">
        <v>559</v>
      </c>
      <c r="G43" s="35"/>
      <c r="H43" s="35"/>
      <c r="I43" s="35"/>
      <c r="J43" s="35"/>
      <c r="K43" s="35"/>
      <c r="L43" s="35"/>
      <c r="M43" s="35"/>
      <c r="N43" s="35"/>
      <c r="O43" s="35"/>
      <c r="P43" s="35"/>
      <c r="Q43" s="35"/>
      <c r="R43" s="35"/>
      <c r="S43" s="35" t="s">
        <v>560</v>
      </c>
      <c r="T43" s="35">
        <v>15</v>
      </c>
      <c r="U43" s="35">
        <f>T43+R43+H43+J43+L43+N43+P43</f>
        <v>15</v>
      </c>
      <c r="V43" s="35">
        <f t="shared" si="2"/>
        <v>13.5</v>
      </c>
      <c r="W43" s="35"/>
      <c r="X43" s="35" t="s">
        <v>561</v>
      </c>
      <c r="Y43" s="35" t="s">
        <v>562</v>
      </c>
      <c r="Z43" s="35">
        <v>8.75</v>
      </c>
      <c r="AA43" s="35">
        <f>Z43*0.1</f>
        <v>0.875</v>
      </c>
      <c r="AB43" s="35">
        <f>AA43+V43</f>
        <v>14.375</v>
      </c>
      <c r="AC43" s="16"/>
    </row>
    <row r="44" spans="1:29" ht="57.6" x14ac:dyDescent="0.25">
      <c r="A44" s="35">
        <v>42</v>
      </c>
      <c r="B44" s="35">
        <v>2019211045</v>
      </c>
      <c r="C44" s="35" t="s">
        <v>879</v>
      </c>
      <c r="D44" s="35" t="s">
        <v>281</v>
      </c>
      <c r="E44" s="35">
        <v>18280164906</v>
      </c>
      <c r="F44" s="35" t="s">
        <v>146</v>
      </c>
      <c r="G44" s="35"/>
      <c r="H44" s="35"/>
      <c r="I44" s="35"/>
      <c r="J44" s="35"/>
      <c r="K44" s="35"/>
      <c r="L44" s="35"/>
      <c r="M44" s="35"/>
      <c r="N44" s="35"/>
      <c r="O44" s="35" t="s">
        <v>289</v>
      </c>
      <c r="P44" s="35">
        <v>1.4</v>
      </c>
      <c r="Q44" s="35"/>
      <c r="R44" s="35"/>
      <c r="S44" s="35" t="s">
        <v>290</v>
      </c>
      <c r="T44" s="35">
        <v>14</v>
      </c>
      <c r="U44" s="35">
        <f>H44+J44+L44+N44+P44+R44+T44</f>
        <v>15.4</v>
      </c>
      <c r="V44" s="35">
        <f t="shared" si="2"/>
        <v>13.860000000000001</v>
      </c>
      <c r="W44" s="35" t="s">
        <v>291</v>
      </c>
      <c r="X44" s="35" t="s">
        <v>292</v>
      </c>
      <c r="Y44" s="35" t="s">
        <v>293</v>
      </c>
      <c r="Z44" s="35">
        <v>4.5</v>
      </c>
      <c r="AA44" s="35">
        <f>Z44*0.1</f>
        <v>0.45</v>
      </c>
      <c r="AB44" s="35">
        <f>AA44+V44</f>
        <v>14.31</v>
      </c>
      <c r="AC44" s="16" t="s">
        <v>509</v>
      </c>
    </row>
    <row r="45" spans="1:29" ht="43.2" x14ac:dyDescent="0.25">
      <c r="A45" s="35">
        <v>43</v>
      </c>
      <c r="B45" s="35">
        <v>2019211173</v>
      </c>
      <c r="C45" s="35" t="s">
        <v>740</v>
      </c>
      <c r="D45" s="35" t="s">
        <v>281</v>
      </c>
      <c r="E45" s="35">
        <v>18228228591</v>
      </c>
      <c r="F45" s="35" t="s">
        <v>152</v>
      </c>
      <c r="G45" s="35" t="s">
        <v>741</v>
      </c>
      <c r="H45" s="35">
        <v>10.5</v>
      </c>
      <c r="I45" s="35"/>
      <c r="J45" s="35"/>
      <c r="K45" s="35"/>
      <c r="L45" s="35"/>
      <c r="M45" s="35"/>
      <c r="N45" s="35"/>
      <c r="O45" s="35"/>
      <c r="P45" s="35"/>
      <c r="Q45" s="35"/>
      <c r="R45" s="35"/>
      <c r="S45" s="35" t="s">
        <v>742</v>
      </c>
      <c r="T45" s="35">
        <v>5</v>
      </c>
      <c r="U45" s="35">
        <f>H45+J45+L45+N45+P45+R45+T45</f>
        <v>15.5</v>
      </c>
      <c r="V45" s="35">
        <f t="shared" si="2"/>
        <v>13.950000000000001</v>
      </c>
      <c r="W45" s="35" t="s">
        <v>743</v>
      </c>
      <c r="X45" s="35"/>
      <c r="Y45" s="35"/>
      <c r="Z45" s="35">
        <v>0</v>
      </c>
      <c r="AA45" s="35">
        <v>0</v>
      </c>
      <c r="AB45" s="35">
        <f>V45+AA45</f>
        <v>13.950000000000001</v>
      </c>
      <c r="AC45" s="16"/>
    </row>
    <row r="46" spans="1:29" ht="28.8" x14ac:dyDescent="0.25">
      <c r="A46" s="35">
        <v>44</v>
      </c>
      <c r="B46" s="35">
        <v>2019211144</v>
      </c>
      <c r="C46" s="35" t="s">
        <v>730</v>
      </c>
      <c r="D46" s="35" t="s">
        <v>281</v>
      </c>
      <c r="E46" s="35">
        <v>18428103852</v>
      </c>
      <c r="F46" s="35" t="s">
        <v>429</v>
      </c>
      <c r="G46" s="35"/>
      <c r="H46" s="35"/>
      <c r="I46" s="35"/>
      <c r="J46" s="35"/>
      <c r="K46" s="35"/>
      <c r="L46" s="35"/>
      <c r="M46" s="35"/>
      <c r="N46" s="35"/>
      <c r="O46" s="35"/>
      <c r="P46" s="35"/>
      <c r="Q46" s="35"/>
      <c r="R46" s="35"/>
      <c r="S46" s="35" t="s">
        <v>731</v>
      </c>
      <c r="T46" s="35">
        <v>15</v>
      </c>
      <c r="U46" s="35">
        <f>H46+J46+L46+N46+P46+R46+T46</f>
        <v>15</v>
      </c>
      <c r="V46" s="35">
        <f t="shared" si="2"/>
        <v>13.5</v>
      </c>
      <c r="W46" s="35" t="s">
        <v>732</v>
      </c>
      <c r="X46" s="35" t="s">
        <v>733</v>
      </c>
      <c r="Y46" s="35"/>
      <c r="Z46" s="35">
        <v>4</v>
      </c>
      <c r="AA46" s="35">
        <v>0.4</v>
      </c>
      <c r="AB46" s="35">
        <f>V46+AA46</f>
        <v>13.9</v>
      </c>
      <c r="AC46" s="16"/>
    </row>
    <row r="47" spans="1:29" ht="28.8" x14ac:dyDescent="0.25">
      <c r="A47" s="35">
        <v>45</v>
      </c>
      <c r="B47" s="35">
        <v>2019211044</v>
      </c>
      <c r="C47" s="35" t="s">
        <v>312</v>
      </c>
      <c r="D47" s="35" t="s">
        <v>281</v>
      </c>
      <c r="E47" s="35">
        <v>18728372716</v>
      </c>
      <c r="F47" s="35" t="s">
        <v>313</v>
      </c>
      <c r="G47" s="35" t="s">
        <v>29</v>
      </c>
      <c r="H47" s="35">
        <v>0</v>
      </c>
      <c r="I47" s="35" t="s">
        <v>29</v>
      </c>
      <c r="J47" s="35">
        <v>0</v>
      </c>
      <c r="K47" s="35" t="s">
        <v>29</v>
      </c>
      <c r="L47" s="35">
        <v>0</v>
      </c>
      <c r="M47" s="35" t="s">
        <v>29</v>
      </c>
      <c r="N47" s="35">
        <v>0</v>
      </c>
      <c r="O47" s="35" t="s">
        <v>29</v>
      </c>
      <c r="P47" s="35">
        <v>0</v>
      </c>
      <c r="Q47" s="35" t="s">
        <v>29</v>
      </c>
      <c r="R47" s="35">
        <v>0</v>
      </c>
      <c r="S47" s="35" t="s">
        <v>314</v>
      </c>
      <c r="T47" s="35">
        <v>15</v>
      </c>
      <c r="U47" s="35">
        <f>H47+J47+L47+N47+P47+R47+T47</f>
        <v>15</v>
      </c>
      <c r="V47" s="35">
        <f t="shared" si="2"/>
        <v>13.5</v>
      </c>
      <c r="W47" s="35" t="s">
        <v>77</v>
      </c>
      <c r="X47" s="35"/>
      <c r="Y47" s="35"/>
      <c r="Z47" s="35">
        <v>3</v>
      </c>
      <c r="AA47" s="35">
        <f>Z47*0.1</f>
        <v>0.30000000000000004</v>
      </c>
      <c r="AB47" s="35">
        <f>AA47+V47</f>
        <v>13.8</v>
      </c>
      <c r="AC47" s="16"/>
    </row>
    <row r="48" spans="1:29" ht="28.8" x14ac:dyDescent="0.25">
      <c r="A48" s="35">
        <v>46</v>
      </c>
      <c r="B48" s="35">
        <v>2019211107</v>
      </c>
      <c r="C48" s="35" t="s">
        <v>668</v>
      </c>
      <c r="D48" s="35" t="s">
        <v>281</v>
      </c>
      <c r="E48" s="35">
        <v>17882394429</v>
      </c>
      <c r="F48" s="35" t="s">
        <v>429</v>
      </c>
      <c r="G48" s="35"/>
      <c r="H48" s="35"/>
      <c r="I48" s="35"/>
      <c r="J48" s="35"/>
      <c r="K48" s="35"/>
      <c r="L48" s="35"/>
      <c r="M48" s="35"/>
      <c r="N48" s="35"/>
      <c r="O48" s="35"/>
      <c r="P48" s="35"/>
      <c r="Q48" s="35"/>
      <c r="R48" s="35"/>
      <c r="S48" s="35" t="s">
        <v>669</v>
      </c>
      <c r="T48" s="35">
        <v>15</v>
      </c>
      <c r="U48" s="35">
        <f>H48+J48+L48+N48+P48+R48+T48</f>
        <v>15</v>
      </c>
      <c r="V48" s="35">
        <f t="shared" si="2"/>
        <v>13.5</v>
      </c>
      <c r="W48" s="35"/>
      <c r="X48" s="35" t="s">
        <v>670</v>
      </c>
      <c r="Y48" s="35"/>
      <c r="Z48" s="35">
        <v>3</v>
      </c>
      <c r="AA48" s="35">
        <f>Z48*0.1</f>
        <v>0.30000000000000004</v>
      </c>
      <c r="AB48" s="35">
        <f>V48+AA48</f>
        <v>13.8</v>
      </c>
      <c r="AC48" s="16"/>
    </row>
    <row r="49" spans="1:29" ht="43.2" x14ac:dyDescent="0.25">
      <c r="A49" s="35">
        <v>47</v>
      </c>
      <c r="B49" s="35">
        <v>2019211088</v>
      </c>
      <c r="C49" s="35" t="s">
        <v>523</v>
      </c>
      <c r="D49" s="35" t="s">
        <v>281</v>
      </c>
      <c r="E49" s="35">
        <v>18896701629</v>
      </c>
      <c r="F49" s="35" t="s">
        <v>109</v>
      </c>
      <c r="G49" s="35"/>
      <c r="H49" s="35"/>
      <c r="I49" s="35"/>
      <c r="J49" s="35"/>
      <c r="K49" s="35"/>
      <c r="L49" s="35"/>
      <c r="M49" s="35"/>
      <c r="N49" s="35"/>
      <c r="O49" s="35"/>
      <c r="P49" s="35"/>
      <c r="Q49" s="35"/>
      <c r="R49" s="35"/>
      <c r="S49" s="35" t="s">
        <v>524</v>
      </c>
      <c r="T49" s="35">
        <v>15</v>
      </c>
      <c r="U49" s="35">
        <f>T49+R49+H49+J49+L49+N49+P49</f>
        <v>15</v>
      </c>
      <c r="V49" s="35">
        <f t="shared" si="2"/>
        <v>13.5</v>
      </c>
      <c r="W49" s="35" t="s">
        <v>525</v>
      </c>
      <c r="X49" s="35"/>
      <c r="Y49" s="35" t="s">
        <v>526</v>
      </c>
      <c r="Z49" s="35">
        <v>1.5</v>
      </c>
      <c r="AA49" s="35">
        <f>Z49*0.1</f>
        <v>0.15000000000000002</v>
      </c>
      <c r="AB49" s="35">
        <f>AA49+V49</f>
        <v>13.65</v>
      </c>
      <c r="AC49" s="16" t="s">
        <v>532</v>
      </c>
    </row>
    <row r="50" spans="1:29" ht="43.2" x14ac:dyDescent="0.25">
      <c r="A50" s="35">
        <v>48</v>
      </c>
      <c r="B50" s="35">
        <v>2019211091</v>
      </c>
      <c r="C50" s="35" t="s">
        <v>538</v>
      </c>
      <c r="D50" s="35" t="s">
        <v>281</v>
      </c>
      <c r="E50" s="35">
        <v>18205699855</v>
      </c>
      <c r="F50" s="35" t="s">
        <v>301</v>
      </c>
      <c r="G50" s="35" t="s">
        <v>539</v>
      </c>
      <c r="H50" s="35">
        <v>15</v>
      </c>
      <c r="I50" s="35"/>
      <c r="J50" s="35"/>
      <c r="K50" s="35"/>
      <c r="L50" s="35"/>
      <c r="M50" s="35"/>
      <c r="N50" s="35"/>
      <c r="O50" s="35"/>
      <c r="P50" s="35"/>
      <c r="Q50" s="35"/>
      <c r="R50" s="35"/>
      <c r="S50" s="35"/>
      <c r="T50" s="35"/>
      <c r="U50" s="35">
        <f>T50+R50+H50+J50+L50+N50+P50</f>
        <v>15</v>
      </c>
      <c r="V50" s="35">
        <f t="shared" si="2"/>
        <v>13.5</v>
      </c>
      <c r="W50" s="35" t="s">
        <v>540</v>
      </c>
      <c r="X50" s="35"/>
      <c r="Y50" s="35"/>
      <c r="Z50" s="35">
        <v>1</v>
      </c>
      <c r="AA50" s="35">
        <f>Z50*0.1</f>
        <v>0.1</v>
      </c>
      <c r="AB50" s="35">
        <f>AA50+V50</f>
        <v>13.6</v>
      </c>
      <c r="AC50" s="16" t="s">
        <v>538</v>
      </c>
    </row>
    <row r="51" spans="1:29" ht="72" x14ac:dyDescent="0.25">
      <c r="A51" s="35">
        <v>49</v>
      </c>
      <c r="B51" s="35">
        <v>2019211058</v>
      </c>
      <c r="C51" s="35" t="s">
        <v>305</v>
      </c>
      <c r="D51" s="35" t="s">
        <v>281</v>
      </c>
      <c r="E51" s="35">
        <v>15520739960</v>
      </c>
      <c r="F51" s="35" t="s">
        <v>306</v>
      </c>
      <c r="G51" s="35"/>
      <c r="H51" s="35"/>
      <c r="I51" s="35"/>
      <c r="J51" s="35"/>
      <c r="K51" s="35"/>
      <c r="L51" s="35"/>
      <c r="M51" s="35"/>
      <c r="N51" s="35"/>
      <c r="O51" s="35"/>
      <c r="P51" s="35"/>
      <c r="Q51" s="35"/>
      <c r="R51" s="35"/>
      <c r="S51" s="35" t="s">
        <v>95</v>
      </c>
      <c r="T51" s="35">
        <v>15</v>
      </c>
      <c r="U51" s="35">
        <f>H51+J51+L51+N51+P51+R51+T51</f>
        <v>15</v>
      </c>
      <c r="V51" s="35">
        <f t="shared" si="2"/>
        <v>13.5</v>
      </c>
      <c r="W51" s="35"/>
      <c r="X51" s="35"/>
      <c r="Y51" s="35" t="s">
        <v>307</v>
      </c>
      <c r="Z51" s="35">
        <v>0.5</v>
      </c>
      <c r="AA51" s="35">
        <f>Z51*0.1</f>
        <v>0.05</v>
      </c>
      <c r="AB51" s="35">
        <f>AA51+V51</f>
        <v>13.55</v>
      </c>
      <c r="AC51" s="16"/>
    </row>
    <row r="52" spans="1:29" ht="28.8" x14ac:dyDescent="0.25">
      <c r="A52" s="35">
        <v>50</v>
      </c>
      <c r="B52" s="35">
        <v>2019211063</v>
      </c>
      <c r="C52" s="35" t="s">
        <v>435</v>
      </c>
      <c r="D52" s="35" t="s">
        <v>281</v>
      </c>
      <c r="E52" s="35">
        <v>15528093937</v>
      </c>
      <c r="F52" s="35" t="s">
        <v>129</v>
      </c>
      <c r="G52" s="35" t="s">
        <v>29</v>
      </c>
      <c r="H52" s="35">
        <v>0</v>
      </c>
      <c r="I52" s="35" t="s">
        <v>29</v>
      </c>
      <c r="J52" s="35">
        <v>0</v>
      </c>
      <c r="K52" s="35" t="s">
        <v>29</v>
      </c>
      <c r="L52" s="35">
        <v>0</v>
      </c>
      <c r="M52" s="35" t="s">
        <v>29</v>
      </c>
      <c r="N52" s="35">
        <v>0</v>
      </c>
      <c r="O52" s="35" t="s">
        <v>29</v>
      </c>
      <c r="P52" s="35">
        <v>0</v>
      </c>
      <c r="Q52" s="35" t="s">
        <v>29</v>
      </c>
      <c r="R52" s="35">
        <v>0</v>
      </c>
      <c r="S52" s="35" t="s">
        <v>314</v>
      </c>
      <c r="T52" s="35">
        <v>15</v>
      </c>
      <c r="U52" s="35">
        <v>15</v>
      </c>
      <c r="V52" s="35">
        <f t="shared" si="2"/>
        <v>13.5</v>
      </c>
      <c r="W52" s="35" t="s">
        <v>29</v>
      </c>
      <c r="X52" s="35" t="s">
        <v>29</v>
      </c>
      <c r="Y52" s="35" t="s">
        <v>29</v>
      </c>
      <c r="Z52" s="35">
        <v>0</v>
      </c>
      <c r="AA52" s="35">
        <v>0</v>
      </c>
      <c r="AB52" s="35">
        <f>AA52+V52</f>
        <v>13.5</v>
      </c>
      <c r="AC52" s="16"/>
    </row>
    <row r="53" spans="1:29" ht="28.8" x14ac:dyDescent="0.25">
      <c r="A53" s="35">
        <v>51</v>
      </c>
      <c r="B53" s="35">
        <v>2019211118</v>
      </c>
      <c r="C53" s="35" t="s">
        <v>765</v>
      </c>
      <c r="D53" s="35" t="s">
        <v>281</v>
      </c>
      <c r="E53" s="35">
        <v>18281570298</v>
      </c>
      <c r="F53" s="35" t="s">
        <v>339</v>
      </c>
      <c r="G53" s="35"/>
      <c r="H53" s="35"/>
      <c r="I53" s="35"/>
      <c r="J53" s="35"/>
      <c r="K53" s="35"/>
      <c r="L53" s="35"/>
      <c r="M53" s="35"/>
      <c r="N53" s="35"/>
      <c r="O53" s="35"/>
      <c r="P53" s="35"/>
      <c r="Q53" s="35"/>
      <c r="R53" s="35"/>
      <c r="S53" s="35" t="s">
        <v>243</v>
      </c>
      <c r="T53" s="35">
        <v>15</v>
      </c>
      <c r="U53" s="35">
        <f>H53+J53+L53+N53+P53+R53+T53</f>
        <v>15</v>
      </c>
      <c r="V53" s="35">
        <f t="shared" si="2"/>
        <v>13.5</v>
      </c>
      <c r="W53" s="35"/>
      <c r="X53" s="35"/>
      <c r="Y53" s="35"/>
      <c r="Z53" s="35"/>
      <c r="AA53" s="35"/>
      <c r="AB53" s="35">
        <f>V53+AA53</f>
        <v>13.5</v>
      </c>
      <c r="AC53" s="16"/>
    </row>
    <row r="54" spans="1:29" ht="43.2" x14ac:dyDescent="0.25">
      <c r="A54" s="35">
        <v>52</v>
      </c>
      <c r="B54" s="35">
        <v>2019211157</v>
      </c>
      <c r="C54" s="35" t="s">
        <v>816</v>
      </c>
      <c r="D54" s="35" t="s">
        <v>281</v>
      </c>
      <c r="E54" s="35">
        <v>17761224162</v>
      </c>
      <c r="F54" s="35" t="s">
        <v>143</v>
      </c>
      <c r="G54" s="35"/>
      <c r="H54" s="35"/>
      <c r="I54" s="35"/>
      <c r="J54" s="35"/>
      <c r="K54" s="35"/>
      <c r="L54" s="35"/>
      <c r="M54" s="35"/>
      <c r="N54" s="35"/>
      <c r="O54" s="35" t="s">
        <v>817</v>
      </c>
      <c r="P54" s="35">
        <v>15</v>
      </c>
      <c r="Q54" s="35"/>
      <c r="R54" s="35"/>
      <c r="S54" s="35"/>
      <c r="T54" s="35"/>
      <c r="U54" s="35">
        <v>15</v>
      </c>
      <c r="V54" s="35">
        <v>13.5</v>
      </c>
      <c r="W54" s="35"/>
      <c r="X54" s="35"/>
      <c r="Y54" s="35"/>
      <c r="Z54" s="35"/>
      <c r="AA54" s="35"/>
      <c r="AB54" s="35">
        <f>V54+AA54</f>
        <v>13.5</v>
      </c>
      <c r="AC54" s="16"/>
    </row>
    <row r="55" spans="1:29" ht="86.4" x14ac:dyDescent="0.25">
      <c r="A55" s="35">
        <v>53</v>
      </c>
      <c r="B55" s="35">
        <v>2019211169</v>
      </c>
      <c r="C55" s="35" t="s">
        <v>828</v>
      </c>
      <c r="D55" s="35" t="s">
        <v>281</v>
      </c>
      <c r="E55" s="35">
        <v>19982037834</v>
      </c>
      <c r="F55" s="35" t="s">
        <v>685</v>
      </c>
      <c r="G55" s="35" t="s">
        <v>829</v>
      </c>
      <c r="H55" s="35">
        <v>3</v>
      </c>
      <c r="I55" s="35"/>
      <c r="J55" s="35"/>
      <c r="K55" s="35"/>
      <c r="L55" s="35"/>
      <c r="M55" s="35"/>
      <c r="N55" s="35"/>
      <c r="O55" s="35"/>
      <c r="P55" s="35"/>
      <c r="Q55" s="35"/>
      <c r="R55" s="35"/>
      <c r="S55" s="35" t="s">
        <v>830</v>
      </c>
      <c r="T55" s="35">
        <v>10</v>
      </c>
      <c r="U55" s="35">
        <v>13</v>
      </c>
      <c r="V55" s="35">
        <f>U55*0.9</f>
        <v>11.700000000000001</v>
      </c>
      <c r="W55" s="35" t="s">
        <v>831</v>
      </c>
      <c r="X55" s="35" t="s">
        <v>832</v>
      </c>
      <c r="Y55" s="35"/>
      <c r="Z55" s="35">
        <v>10</v>
      </c>
      <c r="AA55" s="35">
        <v>1</v>
      </c>
      <c r="AB55" s="35">
        <f>V55+AA55</f>
        <v>12.700000000000001</v>
      </c>
      <c r="AC55" s="16"/>
    </row>
    <row r="56" spans="1:29" ht="57.6" x14ac:dyDescent="0.25">
      <c r="A56" s="35">
        <v>54</v>
      </c>
      <c r="B56" s="35">
        <v>2019211104</v>
      </c>
      <c r="C56" s="35" t="s">
        <v>622</v>
      </c>
      <c r="D56" s="35" t="s">
        <v>281</v>
      </c>
      <c r="E56" s="35">
        <v>13408234096</v>
      </c>
      <c r="F56" s="35" t="s">
        <v>143</v>
      </c>
      <c r="G56" s="35"/>
      <c r="H56" s="35"/>
      <c r="I56" s="35"/>
      <c r="J56" s="35"/>
      <c r="K56" s="35"/>
      <c r="L56" s="35"/>
      <c r="M56" s="35"/>
      <c r="N56" s="35"/>
      <c r="O56" s="35" t="s">
        <v>623</v>
      </c>
      <c r="P56" s="35">
        <v>2.5</v>
      </c>
      <c r="Q56" s="35"/>
      <c r="R56" s="35"/>
      <c r="S56" s="35" t="s">
        <v>624</v>
      </c>
      <c r="T56" s="35">
        <v>10</v>
      </c>
      <c r="U56" s="35">
        <f>H56+J56+L56+N56+P56+R56+T56</f>
        <v>12.5</v>
      </c>
      <c r="V56" s="35">
        <f>U56*0.9</f>
        <v>11.25</v>
      </c>
      <c r="W56" s="35" t="s">
        <v>625</v>
      </c>
      <c r="X56" s="35"/>
      <c r="Y56" s="35" t="s">
        <v>626</v>
      </c>
      <c r="Z56" s="35">
        <v>3.5</v>
      </c>
      <c r="AA56" s="35">
        <f>Z56*0.1</f>
        <v>0.35000000000000003</v>
      </c>
      <c r="AB56" s="35">
        <f>V56+AA56</f>
        <v>11.6</v>
      </c>
      <c r="AC56" s="16"/>
    </row>
    <row r="57" spans="1:29" ht="86.4" x14ac:dyDescent="0.25">
      <c r="A57" s="35">
        <v>55</v>
      </c>
      <c r="B57" s="35">
        <v>2019211129</v>
      </c>
      <c r="C57" s="35" t="s">
        <v>644</v>
      </c>
      <c r="D57" s="35" t="s">
        <v>281</v>
      </c>
      <c r="E57" s="35">
        <v>17854114994</v>
      </c>
      <c r="F57" s="35" t="s">
        <v>129</v>
      </c>
      <c r="G57" s="35" t="s">
        <v>645</v>
      </c>
      <c r="H57" s="35">
        <v>10.5</v>
      </c>
      <c r="I57" s="35"/>
      <c r="J57" s="35"/>
      <c r="K57" s="35"/>
      <c r="L57" s="35"/>
      <c r="M57" s="35"/>
      <c r="N57" s="35"/>
      <c r="O57" s="35"/>
      <c r="P57" s="35"/>
      <c r="Q57" s="35" t="s">
        <v>646</v>
      </c>
      <c r="R57" s="35">
        <v>2.25</v>
      </c>
      <c r="S57" s="35"/>
      <c r="T57" s="35"/>
      <c r="U57" s="35">
        <f>H57+J57+L57+N57+P57+R57+T57</f>
        <v>12.75</v>
      </c>
      <c r="V57" s="35">
        <f>U57*0.9</f>
        <v>11.475</v>
      </c>
      <c r="W57" s="35"/>
      <c r="X57" s="35"/>
      <c r="Y57" s="35"/>
      <c r="Z57" s="35"/>
      <c r="AA57" s="35">
        <f>Z57*0.1</f>
        <v>0</v>
      </c>
      <c r="AB57" s="35">
        <f>V57+AA57</f>
        <v>11.475</v>
      </c>
      <c r="AC57" s="16"/>
    </row>
    <row r="58" spans="1:29" ht="28.8" x14ac:dyDescent="0.25">
      <c r="A58" s="35">
        <v>56</v>
      </c>
      <c r="B58" s="35">
        <v>2019211069</v>
      </c>
      <c r="C58" s="35" t="s">
        <v>317</v>
      </c>
      <c r="D58" s="35" t="s">
        <v>281</v>
      </c>
      <c r="E58" s="35">
        <v>13982216646</v>
      </c>
      <c r="F58" s="35" t="s">
        <v>318</v>
      </c>
      <c r="G58" s="35" t="s">
        <v>319</v>
      </c>
      <c r="H58" s="35"/>
      <c r="I58" s="35" t="s">
        <v>319</v>
      </c>
      <c r="J58" s="35"/>
      <c r="K58" s="35" t="s">
        <v>319</v>
      </c>
      <c r="L58" s="35"/>
      <c r="M58" s="35"/>
      <c r="N58" s="35"/>
      <c r="O58" s="35" t="s">
        <v>319</v>
      </c>
      <c r="P58" s="35"/>
      <c r="Q58" s="35" t="s">
        <v>320</v>
      </c>
      <c r="R58" s="35">
        <v>2.25</v>
      </c>
      <c r="S58" s="35" t="s">
        <v>321</v>
      </c>
      <c r="T58" s="35">
        <v>10</v>
      </c>
      <c r="U58" s="35">
        <f>H58+J58+L58+N58+P58+R58+T58</f>
        <v>12.25</v>
      </c>
      <c r="V58" s="35">
        <f>U58*0.9</f>
        <v>11.025</v>
      </c>
      <c r="W58" s="35" t="s">
        <v>319</v>
      </c>
      <c r="X58" s="35" t="s">
        <v>319</v>
      </c>
      <c r="Y58" s="35" t="s">
        <v>319</v>
      </c>
      <c r="Z58" s="35"/>
      <c r="AA58" s="35"/>
      <c r="AB58" s="35">
        <f>AA58+V58</f>
        <v>11.025</v>
      </c>
      <c r="AC58" s="16"/>
    </row>
    <row r="59" spans="1:29" ht="43.2" x14ac:dyDescent="0.25">
      <c r="A59" s="35">
        <v>57</v>
      </c>
      <c r="B59" s="35">
        <v>2019211150</v>
      </c>
      <c r="C59" s="35" t="s">
        <v>787</v>
      </c>
      <c r="D59" s="35" t="s">
        <v>281</v>
      </c>
      <c r="E59" s="35">
        <v>17780661854</v>
      </c>
      <c r="F59" s="35" t="s">
        <v>429</v>
      </c>
      <c r="G59" s="35" t="s">
        <v>788</v>
      </c>
      <c r="H59" s="35">
        <v>0.75</v>
      </c>
      <c r="I59" s="35"/>
      <c r="J59" s="35"/>
      <c r="K59" s="35"/>
      <c r="L59" s="35"/>
      <c r="M59" s="35"/>
      <c r="N59" s="35"/>
      <c r="O59" s="35"/>
      <c r="P59" s="35"/>
      <c r="Q59" s="35"/>
      <c r="R59" s="35"/>
      <c r="S59" s="35" t="s">
        <v>789</v>
      </c>
      <c r="T59" s="35">
        <v>10</v>
      </c>
      <c r="U59" s="35">
        <v>10.75</v>
      </c>
      <c r="V59" s="35">
        <v>9.68</v>
      </c>
      <c r="W59" s="35" t="s">
        <v>77</v>
      </c>
      <c r="X59" s="35" t="s">
        <v>790</v>
      </c>
      <c r="Y59" s="35"/>
      <c r="Z59" s="35">
        <v>10</v>
      </c>
      <c r="AA59" s="35">
        <v>1</v>
      </c>
      <c r="AB59" s="35">
        <f>V59+AA59</f>
        <v>10.68</v>
      </c>
      <c r="AC59" s="16"/>
    </row>
    <row r="60" spans="1:29" ht="158.4" x14ac:dyDescent="0.25">
      <c r="A60" s="35">
        <v>58</v>
      </c>
      <c r="B60" s="35">
        <v>2019211054</v>
      </c>
      <c r="C60" s="35" t="s">
        <v>443</v>
      </c>
      <c r="D60" s="35" t="s">
        <v>281</v>
      </c>
      <c r="E60" s="35">
        <v>13320671780</v>
      </c>
      <c r="F60" s="35" t="s">
        <v>39</v>
      </c>
      <c r="G60" s="35"/>
      <c r="H60" s="35"/>
      <c r="I60" s="35"/>
      <c r="J60" s="35"/>
      <c r="K60" s="35"/>
      <c r="L60" s="35"/>
      <c r="M60" s="35"/>
      <c r="N60" s="35"/>
      <c r="O60" s="35" t="s">
        <v>444</v>
      </c>
      <c r="P60" s="35">
        <v>6</v>
      </c>
      <c r="Q60" s="35" t="s">
        <v>445</v>
      </c>
      <c r="R60" s="35">
        <v>4.5</v>
      </c>
      <c r="S60" s="35" t="s">
        <v>446</v>
      </c>
      <c r="T60" s="35">
        <v>0</v>
      </c>
      <c r="U60" s="35">
        <v>10.5</v>
      </c>
      <c r="V60" s="35">
        <f>U60*0.9</f>
        <v>9.4500000000000011</v>
      </c>
      <c r="W60" s="35" t="s">
        <v>212</v>
      </c>
      <c r="X60" s="35" t="s">
        <v>447</v>
      </c>
      <c r="Y60" s="35" t="s">
        <v>448</v>
      </c>
      <c r="Z60" s="35">
        <v>9</v>
      </c>
      <c r="AA60" s="35">
        <v>0.9</v>
      </c>
      <c r="AB60" s="35">
        <f>AA60+V60</f>
        <v>10.350000000000001</v>
      </c>
      <c r="AC60" s="16"/>
    </row>
    <row r="61" spans="1:29" ht="86.4" x14ac:dyDescent="0.25">
      <c r="A61" s="35">
        <v>59</v>
      </c>
      <c r="B61" s="35">
        <v>2019211087</v>
      </c>
      <c r="C61" s="35" t="s">
        <v>520</v>
      </c>
      <c r="D61" s="35" t="s">
        <v>281</v>
      </c>
      <c r="E61" s="35">
        <v>13228502767</v>
      </c>
      <c r="F61" s="35" t="s">
        <v>67</v>
      </c>
      <c r="G61" s="35"/>
      <c r="H61" s="35"/>
      <c r="I61" s="35"/>
      <c r="J61" s="35"/>
      <c r="K61" s="35"/>
      <c r="L61" s="35"/>
      <c r="M61" s="35"/>
      <c r="N61" s="35"/>
      <c r="O61" s="35" t="s">
        <v>521</v>
      </c>
      <c r="P61" s="35">
        <v>1</v>
      </c>
      <c r="Q61" s="35"/>
      <c r="R61" s="35"/>
      <c r="S61" s="35" t="s">
        <v>522</v>
      </c>
      <c r="T61" s="35">
        <v>10</v>
      </c>
      <c r="U61" s="35">
        <f>T61+R61+H61+J61+L61+N61+P61</f>
        <v>11</v>
      </c>
      <c r="V61" s="35">
        <f>U61*0.9</f>
        <v>9.9</v>
      </c>
      <c r="W61" s="35"/>
      <c r="X61" s="35"/>
      <c r="Y61" s="35"/>
      <c r="Z61" s="35"/>
      <c r="AA61" s="35">
        <f>Z61*0.1</f>
        <v>0</v>
      </c>
      <c r="AB61" s="35">
        <f>AA61+V61</f>
        <v>9.9</v>
      </c>
      <c r="AC61" s="16"/>
    </row>
    <row r="62" spans="1:29" ht="96" x14ac:dyDescent="0.25">
      <c r="A62" s="35">
        <v>60</v>
      </c>
      <c r="B62" s="35">
        <v>2019211125</v>
      </c>
      <c r="C62" s="35" t="s">
        <v>676</v>
      </c>
      <c r="D62" s="35" t="s">
        <v>281</v>
      </c>
      <c r="E62" s="35">
        <v>15882048986</v>
      </c>
      <c r="F62" s="35" t="s">
        <v>542</v>
      </c>
      <c r="G62" s="35"/>
      <c r="H62" s="35"/>
      <c r="I62" s="35"/>
      <c r="J62" s="35"/>
      <c r="K62" s="35"/>
      <c r="L62" s="35"/>
      <c r="M62" s="35"/>
      <c r="N62" s="35"/>
      <c r="O62" s="35"/>
      <c r="P62" s="35"/>
      <c r="Q62" s="35"/>
      <c r="R62" s="35"/>
      <c r="S62" s="35" t="s">
        <v>677</v>
      </c>
      <c r="T62" s="35">
        <v>10</v>
      </c>
      <c r="U62" s="35">
        <f>H62+J62+L62+N62+P62+R62+T62</f>
        <v>10</v>
      </c>
      <c r="V62" s="35">
        <f>U62*0.9</f>
        <v>9</v>
      </c>
      <c r="W62" s="35" t="s">
        <v>678</v>
      </c>
      <c r="X62" s="35" t="s">
        <v>679</v>
      </c>
      <c r="Y62" s="35"/>
      <c r="Z62" s="35">
        <v>9</v>
      </c>
      <c r="AA62" s="35">
        <f>Z62*0.1</f>
        <v>0.9</v>
      </c>
      <c r="AB62" s="35">
        <f>V62+AA62</f>
        <v>9.9</v>
      </c>
      <c r="AC62" s="16"/>
    </row>
    <row r="63" spans="1:29" ht="72" x14ac:dyDescent="0.25">
      <c r="A63" s="35">
        <v>61</v>
      </c>
      <c r="B63" s="35">
        <v>2019211042</v>
      </c>
      <c r="C63" s="35" t="s">
        <v>428</v>
      </c>
      <c r="D63" s="35" t="s">
        <v>281</v>
      </c>
      <c r="E63" s="35">
        <v>18081026070</v>
      </c>
      <c r="F63" s="35" t="s">
        <v>429</v>
      </c>
      <c r="G63" s="35" t="s">
        <v>430</v>
      </c>
      <c r="H63" s="35">
        <v>0</v>
      </c>
      <c r="I63" s="35"/>
      <c r="J63" s="35"/>
      <c r="K63" s="35"/>
      <c r="L63" s="35"/>
      <c r="M63" s="35"/>
      <c r="N63" s="35"/>
      <c r="O63" s="35"/>
      <c r="P63" s="35"/>
      <c r="Q63" s="35"/>
      <c r="R63" s="35"/>
      <c r="S63" s="35" t="s">
        <v>431</v>
      </c>
      <c r="T63" s="35">
        <v>10</v>
      </c>
      <c r="U63" s="35">
        <v>10</v>
      </c>
      <c r="V63" s="35">
        <f>U63*0.9</f>
        <v>9</v>
      </c>
      <c r="W63" s="35" t="s">
        <v>432</v>
      </c>
      <c r="X63" s="35" t="s">
        <v>433</v>
      </c>
      <c r="Y63" s="35" t="s">
        <v>434</v>
      </c>
      <c r="Z63" s="35">
        <v>8</v>
      </c>
      <c r="AA63" s="35">
        <v>0.8</v>
      </c>
      <c r="AB63" s="35">
        <f>AA63+V63</f>
        <v>9.8000000000000007</v>
      </c>
      <c r="AC63" s="16"/>
    </row>
    <row r="64" spans="1:29" ht="28.8" x14ac:dyDescent="0.25">
      <c r="A64" s="35">
        <v>62</v>
      </c>
      <c r="B64" s="35">
        <v>2019211161</v>
      </c>
      <c r="C64" s="35" t="s">
        <v>629</v>
      </c>
      <c r="D64" s="35" t="s">
        <v>281</v>
      </c>
      <c r="E64" s="35">
        <v>13739472902</v>
      </c>
      <c r="F64" s="35" t="s">
        <v>79</v>
      </c>
      <c r="G64" s="35"/>
      <c r="H64" s="35"/>
      <c r="I64" s="35"/>
      <c r="J64" s="35"/>
      <c r="K64" s="35"/>
      <c r="L64" s="35"/>
      <c r="M64" s="35"/>
      <c r="N64" s="35"/>
      <c r="O64" s="35"/>
      <c r="P64" s="35"/>
      <c r="Q64" s="35"/>
      <c r="R64" s="35"/>
      <c r="S64" s="35" t="s">
        <v>630</v>
      </c>
      <c r="T64" s="35">
        <v>10</v>
      </c>
      <c r="U64" s="35">
        <f>H64+J64+L64+N64+P64+R64+T64</f>
        <v>10</v>
      </c>
      <c r="V64" s="35">
        <f>U64*0.9</f>
        <v>9</v>
      </c>
      <c r="W64" s="35" t="s">
        <v>457</v>
      </c>
      <c r="X64" s="35" t="s">
        <v>38</v>
      </c>
      <c r="Y64" s="35"/>
      <c r="Z64" s="35">
        <v>5</v>
      </c>
      <c r="AA64" s="35">
        <f>Z64*0.1</f>
        <v>0.5</v>
      </c>
      <c r="AB64" s="35">
        <f>V64+AA64</f>
        <v>9.5</v>
      </c>
      <c r="AC64" s="16"/>
    </row>
    <row r="65" spans="1:29" ht="43.2" x14ac:dyDescent="0.25">
      <c r="A65" s="35">
        <v>63</v>
      </c>
      <c r="B65" s="35">
        <v>2019211158</v>
      </c>
      <c r="C65" s="35" t="s">
        <v>801</v>
      </c>
      <c r="D65" s="35" t="s">
        <v>281</v>
      </c>
      <c r="E65" s="35">
        <v>17713405723</v>
      </c>
      <c r="F65" s="35" t="s">
        <v>309</v>
      </c>
      <c r="G65" s="35"/>
      <c r="H65" s="35"/>
      <c r="I65" s="35"/>
      <c r="J65" s="35"/>
      <c r="K65" s="35"/>
      <c r="L65" s="35"/>
      <c r="M65" s="35"/>
      <c r="N65" s="35"/>
      <c r="O65" s="35"/>
      <c r="P65" s="35"/>
      <c r="Q65" s="35"/>
      <c r="R65" s="35"/>
      <c r="S65" s="35" t="s">
        <v>802</v>
      </c>
      <c r="T65" s="35"/>
      <c r="U65" s="35">
        <v>10</v>
      </c>
      <c r="V65" s="35">
        <v>9</v>
      </c>
      <c r="W65" s="35" t="s">
        <v>233</v>
      </c>
      <c r="X65" s="35" t="s">
        <v>803</v>
      </c>
      <c r="Y65" s="35"/>
      <c r="Z65" s="35">
        <v>4</v>
      </c>
      <c r="AA65" s="35">
        <v>0.4</v>
      </c>
      <c r="AB65" s="35">
        <f>V65+AA65</f>
        <v>9.4</v>
      </c>
      <c r="AC65" s="16"/>
    </row>
    <row r="66" spans="1:29" ht="28.8" x14ac:dyDescent="0.25">
      <c r="A66" s="35">
        <v>64</v>
      </c>
      <c r="B66" s="35">
        <v>2019211068</v>
      </c>
      <c r="C66" s="35" t="s">
        <v>469</v>
      </c>
      <c r="D66" s="35" t="s">
        <v>281</v>
      </c>
      <c r="E66" s="35">
        <v>15528107995</v>
      </c>
      <c r="F66" s="35"/>
      <c r="G66" s="35"/>
      <c r="H66" s="35"/>
      <c r="I66" s="35"/>
      <c r="J66" s="35"/>
      <c r="K66" s="35"/>
      <c r="L66" s="35"/>
      <c r="M66" s="35"/>
      <c r="N66" s="35"/>
      <c r="O66" s="35"/>
      <c r="P66" s="35"/>
      <c r="Q66" s="35"/>
      <c r="R66" s="35"/>
      <c r="S66" s="35" t="s">
        <v>470</v>
      </c>
      <c r="T66" s="35">
        <v>10</v>
      </c>
      <c r="U66" s="35">
        <v>10</v>
      </c>
      <c r="V66" s="35">
        <f>U66*0.9</f>
        <v>9</v>
      </c>
      <c r="W66" s="35"/>
      <c r="X66" s="35" t="s">
        <v>471</v>
      </c>
      <c r="Y66" s="35"/>
      <c r="Z66" s="35">
        <v>3</v>
      </c>
      <c r="AA66" s="35">
        <v>0.3</v>
      </c>
      <c r="AB66" s="35">
        <f>AA66+V66</f>
        <v>9.3000000000000007</v>
      </c>
      <c r="AC66" s="16"/>
    </row>
    <row r="67" spans="1:29" ht="28.8" x14ac:dyDescent="0.25">
      <c r="A67" s="35">
        <v>65</v>
      </c>
      <c r="B67" s="35">
        <v>2019211108</v>
      </c>
      <c r="C67" s="35" t="s">
        <v>612</v>
      </c>
      <c r="D67" s="35" t="s">
        <v>281</v>
      </c>
      <c r="E67" s="35">
        <v>17882394306</v>
      </c>
      <c r="F67" s="35" t="s">
        <v>222</v>
      </c>
      <c r="G67" s="35"/>
      <c r="H67" s="35"/>
      <c r="I67" s="35"/>
      <c r="J67" s="35"/>
      <c r="K67" s="35"/>
      <c r="L67" s="35"/>
      <c r="M67" s="35"/>
      <c r="N67" s="35"/>
      <c r="O67" s="35"/>
      <c r="P67" s="35"/>
      <c r="Q67" s="35"/>
      <c r="R67" s="35"/>
      <c r="S67" s="35" t="s">
        <v>613</v>
      </c>
      <c r="T67" s="35">
        <v>10</v>
      </c>
      <c r="U67" s="35">
        <f>H67+J67+L67+N67+P67+R67+T67</f>
        <v>10</v>
      </c>
      <c r="V67" s="35">
        <f>U67*0.9</f>
        <v>9</v>
      </c>
      <c r="W67" s="35" t="s">
        <v>614</v>
      </c>
      <c r="X67" s="35"/>
      <c r="Y67" s="35"/>
      <c r="Z67" s="35">
        <v>1</v>
      </c>
      <c r="AA67" s="35">
        <f>Z67*0.1</f>
        <v>0.1</v>
      </c>
      <c r="AB67" s="35">
        <f>V67+AA67</f>
        <v>9.1</v>
      </c>
      <c r="AC67" s="16"/>
    </row>
    <row r="68" spans="1:29" ht="28.8" x14ac:dyDescent="0.25">
      <c r="A68" s="35">
        <v>66</v>
      </c>
      <c r="B68" s="35">
        <v>2019211084</v>
      </c>
      <c r="C68" s="35" t="s">
        <v>348</v>
      </c>
      <c r="D68" s="35" t="s">
        <v>281</v>
      </c>
      <c r="E68" s="35">
        <v>19982031676</v>
      </c>
      <c r="F68" s="35" t="s">
        <v>349</v>
      </c>
      <c r="G68" s="35"/>
      <c r="H68" s="35"/>
      <c r="I68" s="35"/>
      <c r="J68" s="35"/>
      <c r="K68" s="35"/>
      <c r="L68" s="35"/>
      <c r="M68" s="35"/>
      <c r="N68" s="35"/>
      <c r="O68" s="35"/>
      <c r="P68" s="35"/>
      <c r="Q68" s="35"/>
      <c r="R68" s="35"/>
      <c r="S68" s="35" t="s">
        <v>350</v>
      </c>
      <c r="T68" s="35">
        <v>10</v>
      </c>
      <c r="U68" s="35">
        <f>H68+J68+L68+N68+P68+R68+T68</f>
        <v>10</v>
      </c>
      <c r="V68" s="35">
        <v>9</v>
      </c>
      <c r="W68" s="35"/>
      <c r="X68" s="35"/>
      <c r="Y68" s="35"/>
      <c r="Z68" s="35"/>
      <c r="AA68" s="35"/>
      <c r="AB68" s="35">
        <v>9</v>
      </c>
      <c r="AC68" s="16"/>
    </row>
    <row r="69" spans="1:29" ht="28.8" x14ac:dyDescent="0.25">
      <c r="A69" s="35">
        <v>67</v>
      </c>
      <c r="B69" s="35">
        <v>2019211071</v>
      </c>
      <c r="C69" s="35" t="s">
        <v>449</v>
      </c>
      <c r="D69" s="35" t="s">
        <v>281</v>
      </c>
      <c r="E69" s="35">
        <v>15828562663</v>
      </c>
      <c r="F69" s="35" t="s">
        <v>27</v>
      </c>
      <c r="G69" s="35"/>
      <c r="H69" s="35"/>
      <c r="I69" s="35"/>
      <c r="J69" s="35"/>
      <c r="K69" s="35"/>
      <c r="L69" s="35"/>
      <c r="M69" s="35"/>
      <c r="N69" s="35"/>
      <c r="O69" s="35"/>
      <c r="P69" s="35"/>
      <c r="Q69" s="35"/>
      <c r="R69" s="35"/>
      <c r="S69" s="35" t="s">
        <v>450</v>
      </c>
      <c r="T69" s="35">
        <v>10</v>
      </c>
      <c r="U69" s="35">
        <v>10</v>
      </c>
      <c r="V69" s="35">
        <f t="shared" ref="V69:V74" si="3">U69*0.9</f>
        <v>9</v>
      </c>
      <c r="W69" s="35"/>
      <c r="X69" s="35"/>
      <c r="Y69" s="35"/>
      <c r="Z69" s="35"/>
      <c r="AA69" s="35"/>
      <c r="AB69" s="35">
        <f>AA69+V69</f>
        <v>9</v>
      </c>
      <c r="AC69" s="16"/>
    </row>
    <row r="70" spans="1:29" ht="28.8" x14ac:dyDescent="0.25">
      <c r="A70" s="35">
        <v>68</v>
      </c>
      <c r="B70" s="35">
        <v>2019211124</v>
      </c>
      <c r="C70" s="35" t="s">
        <v>556</v>
      </c>
      <c r="D70" s="35" t="s">
        <v>281</v>
      </c>
      <c r="E70" s="35">
        <v>13880944221</v>
      </c>
      <c r="F70" s="35" t="s">
        <v>202</v>
      </c>
      <c r="G70" s="35"/>
      <c r="H70" s="35"/>
      <c r="I70" s="35"/>
      <c r="J70" s="35"/>
      <c r="K70" s="35"/>
      <c r="L70" s="35"/>
      <c r="M70" s="35"/>
      <c r="N70" s="35"/>
      <c r="O70" s="35"/>
      <c r="P70" s="35"/>
      <c r="Q70" s="35"/>
      <c r="R70" s="35"/>
      <c r="S70" s="35" t="s">
        <v>557</v>
      </c>
      <c r="T70" s="35">
        <v>10</v>
      </c>
      <c r="U70" s="35">
        <f>T70+R70+H70+J70+L70+N70+P70</f>
        <v>10</v>
      </c>
      <c r="V70" s="35">
        <f t="shared" si="3"/>
        <v>9</v>
      </c>
      <c r="W70" s="35"/>
      <c r="X70" s="35"/>
      <c r="Y70" s="35"/>
      <c r="Z70" s="35"/>
      <c r="AA70" s="35">
        <f>Z70*0.1</f>
        <v>0</v>
      </c>
      <c r="AB70" s="35">
        <f>AA70+V70</f>
        <v>9</v>
      </c>
      <c r="AC70" s="16"/>
    </row>
    <row r="71" spans="1:29" ht="28.8" x14ac:dyDescent="0.25">
      <c r="A71" s="35">
        <v>69</v>
      </c>
      <c r="B71" s="35">
        <v>2019211116</v>
      </c>
      <c r="C71" s="35" t="s">
        <v>710</v>
      </c>
      <c r="D71" s="35" t="s">
        <v>281</v>
      </c>
      <c r="E71" s="35">
        <v>15680570995</v>
      </c>
      <c r="F71" s="35" t="s">
        <v>429</v>
      </c>
      <c r="G71" s="35"/>
      <c r="H71" s="35">
        <v>0</v>
      </c>
      <c r="I71" s="35"/>
      <c r="J71" s="35">
        <v>0</v>
      </c>
      <c r="K71" s="35"/>
      <c r="L71" s="35">
        <v>0</v>
      </c>
      <c r="M71" s="35"/>
      <c r="N71" s="35">
        <v>0</v>
      </c>
      <c r="O71" s="35"/>
      <c r="P71" s="35">
        <v>0</v>
      </c>
      <c r="Q71" s="35"/>
      <c r="R71" s="35">
        <v>0</v>
      </c>
      <c r="S71" s="35" t="s">
        <v>711</v>
      </c>
      <c r="T71" s="35">
        <v>10</v>
      </c>
      <c r="U71" s="35">
        <f>H71+J71+L71+N71+P71+R71+T71</f>
        <v>10</v>
      </c>
      <c r="V71" s="35">
        <f t="shared" si="3"/>
        <v>9</v>
      </c>
      <c r="W71" s="35"/>
      <c r="X71" s="35"/>
      <c r="Y71" s="35"/>
      <c r="Z71" s="35">
        <v>0</v>
      </c>
      <c r="AA71" s="35">
        <v>0</v>
      </c>
      <c r="AB71" s="35">
        <f>V71+AA71</f>
        <v>9</v>
      </c>
      <c r="AC71" s="16"/>
    </row>
    <row r="72" spans="1:29" ht="28.8" x14ac:dyDescent="0.25">
      <c r="A72" s="35">
        <v>70</v>
      </c>
      <c r="B72" s="35">
        <v>2019211139</v>
      </c>
      <c r="C72" s="35" t="s">
        <v>751</v>
      </c>
      <c r="D72" s="35" t="s">
        <v>281</v>
      </c>
      <c r="E72" s="35">
        <v>18200459039</v>
      </c>
      <c r="F72" s="35" t="s">
        <v>152</v>
      </c>
      <c r="G72" s="35"/>
      <c r="H72" s="35"/>
      <c r="I72" s="35"/>
      <c r="J72" s="35"/>
      <c r="K72" s="35"/>
      <c r="L72" s="35"/>
      <c r="M72" s="35"/>
      <c r="N72" s="35"/>
      <c r="O72" s="35"/>
      <c r="P72" s="35"/>
      <c r="Q72" s="35"/>
      <c r="R72" s="35"/>
      <c r="S72" s="35" t="s">
        <v>752</v>
      </c>
      <c r="T72" s="35">
        <v>10</v>
      </c>
      <c r="U72" s="35">
        <f>H72+J72+L72+N72+P72+R72+T72</f>
        <v>10</v>
      </c>
      <c r="V72" s="35">
        <f t="shared" si="3"/>
        <v>9</v>
      </c>
      <c r="W72" s="35"/>
      <c r="X72" s="35"/>
      <c r="Y72" s="35" t="s">
        <v>753</v>
      </c>
      <c r="Z72" s="35"/>
      <c r="AA72" s="35"/>
      <c r="AB72" s="35">
        <f>V72+AA72</f>
        <v>9</v>
      </c>
      <c r="AC72" s="16"/>
    </row>
    <row r="73" spans="1:29" ht="28.8" x14ac:dyDescent="0.25">
      <c r="A73" s="35">
        <v>71</v>
      </c>
      <c r="B73" s="35">
        <v>2019211148</v>
      </c>
      <c r="C73" s="35" t="s">
        <v>766</v>
      </c>
      <c r="D73" s="35" t="s">
        <v>281</v>
      </c>
      <c r="E73" s="35">
        <v>13096310660</v>
      </c>
      <c r="F73" s="35" t="s">
        <v>105</v>
      </c>
      <c r="G73" s="35"/>
      <c r="H73" s="35"/>
      <c r="I73" s="35"/>
      <c r="J73" s="35"/>
      <c r="K73" s="35"/>
      <c r="L73" s="35"/>
      <c r="M73" s="35"/>
      <c r="N73" s="35"/>
      <c r="O73" s="35"/>
      <c r="P73" s="35"/>
      <c r="Q73" s="35"/>
      <c r="R73" s="35"/>
      <c r="S73" s="35" t="s">
        <v>767</v>
      </c>
      <c r="T73" s="35">
        <v>10</v>
      </c>
      <c r="U73" s="35">
        <f>H73+J73+L73+N73+P73+R73+T73</f>
        <v>10</v>
      </c>
      <c r="V73" s="35">
        <f t="shared" si="3"/>
        <v>9</v>
      </c>
      <c r="W73" s="35"/>
      <c r="X73" s="35"/>
      <c r="Y73" s="35"/>
      <c r="Z73" s="35"/>
      <c r="AA73" s="35"/>
      <c r="AB73" s="35">
        <f>V73+AA73</f>
        <v>9</v>
      </c>
      <c r="AC73" s="16"/>
    </row>
    <row r="74" spans="1:29" ht="100.8" x14ac:dyDescent="0.25">
      <c r="A74" s="35">
        <v>72</v>
      </c>
      <c r="B74" s="35">
        <v>2019211142</v>
      </c>
      <c r="C74" s="35" t="s">
        <v>720</v>
      </c>
      <c r="D74" s="35" t="s">
        <v>281</v>
      </c>
      <c r="E74" s="35">
        <v>18368913009</v>
      </c>
      <c r="F74" s="35" t="s">
        <v>437</v>
      </c>
      <c r="G74" s="35"/>
      <c r="H74" s="35">
        <v>0</v>
      </c>
      <c r="I74" s="35"/>
      <c r="J74" s="35">
        <v>0</v>
      </c>
      <c r="K74" s="35"/>
      <c r="L74" s="35">
        <v>0</v>
      </c>
      <c r="M74" s="35"/>
      <c r="N74" s="35">
        <v>0</v>
      </c>
      <c r="O74" s="35" t="s">
        <v>721</v>
      </c>
      <c r="P74" s="35">
        <v>8.5</v>
      </c>
      <c r="Q74" s="35" t="s">
        <v>722</v>
      </c>
      <c r="R74" s="35">
        <v>1.125</v>
      </c>
      <c r="S74" s="35"/>
      <c r="T74" s="35">
        <v>0</v>
      </c>
      <c r="U74" s="35">
        <f>H74+J74+L74+N74+P74+R74+T74</f>
        <v>9.625</v>
      </c>
      <c r="V74" s="35">
        <f t="shared" si="3"/>
        <v>8.6624999999999996</v>
      </c>
      <c r="W74" s="35" t="s">
        <v>723</v>
      </c>
      <c r="X74" s="35"/>
      <c r="Y74" s="35"/>
      <c r="Z74" s="35">
        <v>1</v>
      </c>
      <c r="AA74" s="35">
        <v>0.1</v>
      </c>
      <c r="AB74" s="35">
        <f>V74+AA74</f>
        <v>8.7624999999999993</v>
      </c>
      <c r="AC74" s="16"/>
    </row>
    <row r="75" spans="1:29" ht="86.4" x14ac:dyDescent="0.25">
      <c r="A75" s="35">
        <v>73</v>
      </c>
      <c r="B75" s="35">
        <v>2019211172</v>
      </c>
      <c r="C75" s="35" t="s">
        <v>797</v>
      </c>
      <c r="D75" s="35" t="s">
        <v>281</v>
      </c>
      <c r="E75" s="35">
        <v>18781689187</v>
      </c>
      <c r="F75" s="35" t="s">
        <v>685</v>
      </c>
      <c r="G75" s="35" t="s">
        <v>798</v>
      </c>
      <c r="H75" s="35">
        <v>9</v>
      </c>
      <c r="I75" s="35"/>
      <c r="J75" s="35"/>
      <c r="K75" s="35"/>
      <c r="L75" s="35"/>
      <c r="M75" s="35"/>
      <c r="N75" s="35"/>
      <c r="O75" s="35"/>
      <c r="P75" s="35"/>
      <c r="Q75" s="35"/>
      <c r="R75" s="35"/>
      <c r="S75" s="35"/>
      <c r="T75" s="35"/>
      <c r="U75" s="35">
        <v>9</v>
      </c>
      <c r="V75" s="35">
        <v>8.1</v>
      </c>
      <c r="W75" s="35" t="s">
        <v>480</v>
      </c>
      <c r="X75" s="35" t="s">
        <v>799</v>
      </c>
      <c r="Y75" s="35" t="s">
        <v>800</v>
      </c>
      <c r="Z75" s="35">
        <v>3.75</v>
      </c>
      <c r="AA75" s="35">
        <v>0.375</v>
      </c>
      <c r="AB75" s="35">
        <f>V75+AA75</f>
        <v>8.4749999999999996</v>
      </c>
      <c r="AC75" s="16"/>
    </row>
    <row r="76" spans="1:29" ht="72" x14ac:dyDescent="0.25">
      <c r="A76" s="35">
        <v>74</v>
      </c>
      <c r="B76" s="35">
        <v>2019211090</v>
      </c>
      <c r="C76" s="35" t="s">
        <v>532</v>
      </c>
      <c r="D76" s="35" t="s">
        <v>281</v>
      </c>
      <c r="E76" s="35">
        <v>15375110508</v>
      </c>
      <c r="F76" s="35" t="s">
        <v>75</v>
      </c>
      <c r="G76" s="35" t="s">
        <v>533</v>
      </c>
      <c r="H76" s="35">
        <v>0</v>
      </c>
      <c r="I76" s="35"/>
      <c r="J76" s="35"/>
      <c r="K76" s="35"/>
      <c r="L76" s="35"/>
      <c r="M76" s="35"/>
      <c r="N76" s="35"/>
      <c r="O76" s="35"/>
      <c r="P76" s="35"/>
      <c r="Q76" s="35"/>
      <c r="R76" s="35"/>
      <c r="S76" s="35" t="s">
        <v>534</v>
      </c>
      <c r="T76" s="35">
        <v>7</v>
      </c>
      <c r="U76" s="35">
        <f>T76+R76+H76+J76+L76+N76+P76</f>
        <v>7</v>
      </c>
      <c r="V76" s="35">
        <f>U76*0.9</f>
        <v>6.3</v>
      </c>
      <c r="W76" s="35" t="s">
        <v>535</v>
      </c>
      <c r="X76" s="35" t="s">
        <v>536</v>
      </c>
      <c r="Y76" s="35" t="s">
        <v>537</v>
      </c>
      <c r="Z76" s="35">
        <v>9</v>
      </c>
      <c r="AA76" s="35">
        <f>Z76*0.1</f>
        <v>0.9</v>
      </c>
      <c r="AB76" s="35">
        <f>AA76+V76</f>
        <v>7.2</v>
      </c>
      <c r="AC76" s="16"/>
    </row>
    <row r="77" spans="1:29" ht="43.2" x14ac:dyDescent="0.25">
      <c r="A77" s="35">
        <v>75</v>
      </c>
      <c r="B77" s="35">
        <v>2019211165</v>
      </c>
      <c r="C77" s="35" t="s">
        <v>706</v>
      </c>
      <c r="D77" s="35" t="s">
        <v>281</v>
      </c>
      <c r="E77" s="35">
        <v>15828258576</v>
      </c>
      <c r="F77" s="35" t="s">
        <v>656</v>
      </c>
      <c r="G77" s="35"/>
      <c r="H77" s="35">
        <v>0</v>
      </c>
      <c r="I77" s="35"/>
      <c r="J77" s="35">
        <v>0</v>
      </c>
      <c r="K77" s="35"/>
      <c r="L77" s="35">
        <v>0</v>
      </c>
      <c r="M77" s="35"/>
      <c r="N77" s="35">
        <v>0</v>
      </c>
      <c r="O77" s="35"/>
      <c r="P77" s="35">
        <v>0</v>
      </c>
      <c r="Q77" s="35"/>
      <c r="R77" s="35">
        <v>0</v>
      </c>
      <c r="S77" s="35" t="s">
        <v>707</v>
      </c>
      <c r="T77" s="35">
        <v>7</v>
      </c>
      <c r="U77" s="35">
        <f>H77+J77+L77+N77+P77+R77+T77</f>
        <v>7</v>
      </c>
      <c r="V77" s="35">
        <f>U77*0.9</f>
        <v>6.3</v>
      </c>
      <c r="W77" s="35"/>
      <c r="X77" s="35" t="s">
        <v>708</v>
      </c>
      <c r="Y77" s="35" t="s">
        <v>709</v>
      </c>
      <c r="Z77" s="35">
        <v>6</v>
      </c>
      <c r="AA77" s="35">
        <v>0.6</v>
      </c>
      <c r="AB77" s="35">
        <f>V77+AA77</f>
        <v>6.8999999999999995</v>
      </c>
      <c r="AC77" s="16"/>
    </row>
    <row r="78" spans="1:29" ht="43.2" x14ac:dyDescent="0.25">
      <c r="A78" s="35">
        <v>76</v>
      </c>
      <c r="B78" s="35">
        <v>2019211092</v>
      </c>
      <c r="C78" s="35" t="s">
        <v>541</v>
      </c>
      <c r="D78" s="35" t="s">
        <v>281</v>
      </c>
      <c r="E78" s="35">
        <v>13107616887</v>
      </c>
      <c r="F78" s="35" t="s">
        <v>542</v>
      </c>
      <c r="G78" s="35"/>
      <c r="H78" s="35"/>
      <c r="I78" s="35"/>
      <c r="J78" s="35"/>
      <c r="K78" s="35"/>
      <c r="L78" s="35"/>
      <c r="M78" s="35"/>
      <c r="N78" s="35"/>
      <c r="O78" s="35"/>
      <c r="P78" s="35"/>
      <c r="Q78" s="35"/>
      <c r="R78" s="35"/>
      <c r="S78" s="35" t="s">
        <v>372</v>
      </c>
      <c r="T78" s="35">
        <v>7</v>
      </c>
      <c r="U78" s="35">
        <f>T78+R78+H78+J78+L78+N78+P78</f>
        <v>7</v>
      </c>
      <c r="V78" s="35">
        <f>U78*0.9</f>
        <v>6.3</v>
      </c>
      <c r="W78" s="35" t="s">
        <v>380</v>
      </c>
      <c r="X78" s="35"/>
      <c r="Y78" s="35"/>
      <c r="Z78" s="35">
        <v>2</v>
      </c>
      <c r="AA78" s="35">
        <f>Z78*0.1</f>
        <v>0.2</v>
      </c>
      <c r="AB78" s="35">
        <f>AA78+V78</f>
        <v>6.5</v>
      </c>
      <c r="AC78" s="16"/>
    </row>
    <row r="79" spans="1:29" ht="28.8" x14ac:dyDescent="0.25">
      <c r="A79" s="35">
        <v>77</v>
      </c>
      <c r="B79" s="35">
        <v>2019211095</v>
      </c>
      <c r="C79" s="35" t="s">
        <v>633</v>
      </c>
      <c r="D79" s="35" t="s">
        <v>281</v>
      </c>
      <c r="E79" s="35">
        <v>15520700289</v>
      </c>
      <c r="F79" s="35" t="s">
        <v>542</v>
      </c>
      <c r="G79" s="35"/>
      <c r="H79" s="35"/>
      <c r="I79" s="35"/>
      <c r="J79" s="35"/>
      <c r="K79" s="35"/>
      <c r="L79" s="35"/>
      <c r="M79" s="35"/>
      <c r="N79" s="35"/>
      <c r="O79" s="35"/>
      <c r="P79" s="35"/>
      <c r="Q79" s="35"/>
      <c r="R79" s="35"/>
      <c r="S79" s="35" t="s">
        <v>634</v>
      </c>
      <c r="T79" s="35">
        <v>7</v>
      </c>
      <c r="U79" s="35">
        <f>H79+J79+L79+N79+P79+R79+T79</f>
        <v>7</v>
      </c>
      <c r="V79" s="35">
        <f>U79*0.9</f>
        <v>6.3</v>
      </c>
      <c r="W79" s="35"/>
      <c r="X79" s="35"/>
      <c r="Y79" s="35"/>
      <c r="Z79" s="35"/>
      <c r="AA79" s="35">
        <f>Z79*0.1</f>
        <v>0</v>
      </c>
      <c r="AB79" s="35">
        <f>V79+AA79</f>
        <v>6.3</v>
      </c>
      <c r="AC79" s="16"/>
    </row>
    <row r="80" spans="1:29" ht="57.6" x14ac:dyDescent="0.25">
      <c r="A80" s="35">
        <v>78</v>
      </c>
      <c r="B80" s="35">
        <v>2019211113</v>
      </c>
      <c r="C80" s="35" t="s">
        <v>662</v>
      </c>
      <c r="D80" s="35" t="s">
        <v>281</v>
      </c>
      <c r="E80" s="35">
        <v>18011307907</v>
      </c>
      <c r="F80" s="35" t="s">
        <v>152</v>
      </c>
      <c r="G80" s="35"/>
      <c r="H80" s="35"/>
      <c r="I80" s="35"/>
      <c r="J80" s="35"/>
      <c r="K80" s="35"/>
      <c r="L80" s="35"/>
      <c r="M80" s="35"/>
      <c r="N80" s="35"/>
      <c r="O80" s="35"/>
      <c r="P80" s="35"/>
      <c r="Q80" s="35"/>
      <c r="R80" s="35"/>
      <c r="S80" s="35" t="s">
        <v>663</v>
      </c>
      <c r="T80" s="35">
        <v>7</v>
      </c>
      <c r="U80" s="35">
        <f>H80+J80+L80+N80+P80+R80+T80</f>
        <v>7</v>
      </c>
      <c r="V80" s="35">
        <f>U80*0.9</f>
        <v>6.3</v>
      </c>
      <c r="W80" s="35"/>
      <c r="X80" s="35"/>
      <c r="Y80" s="35"/>
      <c r="Z80" s="35"/>
      <c r="AA80" s="35">
        <f>Z80*0.1</f>
        <v>0</v>
      </c>
      <c r="AB80" s="35">
        <f>V80+AA80</f>
        <v>6.3</v>
      </c>
      <c r="AC80" s="16"/>
    </row>
    <row r="81" spans="1:29" ht="43.2" x14ac:dyDescent="0.25">
      <c r="A81" s="35">
        <v>79</v>
      </c>
      <c r="B81" s="35">
        <v>2019211141</v>
      </c>
      <c r="C81" s="35" t="s">
        <v>804</v>
      </c>
      <c r="D81" s="35" t="s">
        <v>281</v>
      </c>
      <c r="E81" s="35">
        <v>19982051223</v>
      </c>
      <c r="F81" s="35" t="s">
        <v>542</v>
      </c>
      <c r="G81" s="35"/>
      <c r="H81" s="35"/>
      <c r="I81" s="35"/>
      <c r="J81" s="35"/>
      <c r="K81" s="35"/>
      <c r="L81" s="35"/>
      <c r="M81" s="35"/>
      <c r="N81" s="35"/>
      <c r="O81" s="35"/>
      <c r="P81" s="35"/>
      <c r="Q81" s="35"/>
      <c r="R81" s="35"/>
      <c r="S81" s="35" t="s">
        <v>805</v>
      </c>
      <c r="T81" s="35">
        <v>7</v>
      </c>
      <c r="U81" s="35">
        <f>SUM(H81,J81,L81,N81,P81,R81,T81)</f>
        <v>7</v>
      </c>
      <c r="V81" s="35">
        <v>6.3</v>
      </c>
      <c r="W81" s="35"/>
      <c r="X81" s="35"/>
      <c r="Y81" s="35"/>
      <c r="Z81" s="35"/>
      <c r="AA81" s="35"/>
      <c r="AB81" s="35">
        <f>V81+AA81</f>
        <v>6.3</v>
      </c>
      <c r="AC81" s="37"/>
    </row>
    <row r="82" spans="1:29" ht="72" x14ac:dyDescent="0.25">
      <c r="A82" s="35">
        <v>80</v>
      </c>
      <c r="B82" s="35">
        <v>2019211067</v>
      </c>
      <c r="C82" s="35" t="s">
        <v>412</v>
      </c>
      <c r="D82" s="35" t="s">
        <v>281</v>
      </c>
      <c r="E82" s="35">
        <v>13880716724</v>
      </c>
      <c r="F82" s="35" t="s">
        <v>413</v>
      </c>
      <c r="G82" s="35"/>
      <c r="H82" s="35"/>
      <c r="I82" s="35"/>
      <c r="J82" s="35"/>
      <c r="K82" s="35"/>
      <c r="L82" s="35"/>
      <c r="M82" s="35"/>
      <c r="N82" s="35"/>
      <c r="O82" s="35"/>
      <c r="P82" s="35"/>
      <c r="Q82" s="35"/>
      <c r="R82" s="35"/>
      <c r="S82" s="35" t="s">
        <v>414</v>
      </c>
      <c r="T82" s="35"/>
      <c r="U82" s="35">
        <v>5</v>
      </c>
      <c r="V82" s="35">
        <f t="shared" ref="V82:V91" si="4">U82*0.9</f>
        <v>4.5</v>
      </c>
      <c r="W82" s="35"/>
      <c r="X82" s="35" t="s">
        <v>415</v>
      </c>
      <c r="Y82" s="35"/>
      <c r="Z82" s="35">
        <v>6</v>
      </c>
      <c r="AA82" s="35">
        <v>0.6</v>
      </c>
      <c r="AB82" s="35">
        <f>AA82+V82</f>
        <v>5.0999999999999996</v>
      </c>
      <c r="AC82" s="37"/>
    </row>
    <row r="83" spans="1:29" ht="144" x14ac:dyDescent="0.25">
      <c r="A83" s="35">
        <v>81</v>
      </c>
      <c r="B83" s="35">
        <v>2019211167</v>
      </c>
      <c r="C83" s="35" t="s">
        <v>734</v>
      </c>
      <c r="D83" s="35" t="s">
        <v>281</v>
      </c>
      <c r="E83" s="35" t="s">
        <v>735</v>
      </c>
      <c r="F83" s="35" t="s">
        <v>143</v>
      </c>
      <c r="G83" s="35" t="s">
        <v>736</v>
      </c>
      <c r="H83" s="35">
        <v>0</v>
      </c>
      <c r="I83" s="35"/>
      <c r="J83" s="35"/>
      <c r="K83" s="35"/>
      <c r="L83" s="35"/>
      <c r="M83" s="35"/>
      <c r="N83" s="35"/>
      <c r="O83" s="35" t="s">
        <v>737</v>
      </c>
      <c r="P83" s="35">
        <v>0.5</v>
      </c>
      <c r="Q83" s="35"/>
      <c r="R83" s="35"/>
      <c r="S83" s="35" t="s">
        <v>738</v>
      </c>
      <c r="T83" s="35">
        <v>5</v>
      </c>
      <c r="U83" s="35">
        <f>H83+J83+L83+N83+P83+R83+T83</f>
        <v>5.5</v>
      </c>
      <c r="V83" s="35">
        <f t="shared" si="4"/>
        <v>4.95</v>
      </c>
      <c r="W83" s="35" t="s">
        <v>739</v>
      </c>
      <c r="X83" s="35"/>
      <c r="Y83" s="35"/>
      <c r="Z83" s="35">
        <v>0</v>
      </c>
      <c r="AA83" s="35">
        <v>0</v>
      </c>
      <c r="AB83" s="35">
        <f>V83+AA83</f>
        <v>4.95</v>
      </c>
      <c r="AC83" s="37"/>
    </row>
    <row r="84" spans="1:29" ht="28.8" x14ac:dyDescent="0.25">
      <c r="A84" s="35">
        <v>82</v>
      </c>
      <c r="B84" s="35">
        <v>2019211101</v>
      </c>
      <c r="C84" s="35" t="s">
        <v>553</v>
      </c>
      <c r="D84" s="35" t="s">
        <v>281</v>
      </c>
      <c r="E84" s="35">
        <v>15828225803</v>
      </c>
      <c r="F84" s="35" t="s">
        <v>152</v>
      </c>
      <c r="G84" s="35"/>
      <c r="H84" s="35"/>
      <c r="I84" s="35"/>
      <c r="J84" s="35"/>
      <c r="K84" s="35"/>
      <c r="L84" s="35"/>
      <c r="M84" s="35"/>
      <c r="N84" s="35"/>
      <c r="O84" s="35"/>
      <c r="P84" s="35"/>
      <c r="Q84" s="35"/>
      <c r="R84" s="35"/>
      <c r="S84" s="35" t="s">
        <v>554</v>
      </c>
      <c r="T84" s="35">
        <v>5</v>
      </c>
      <c r="U84" s="35">
        <f>T84+R84+H84+J84+L84+N84+P84</f>
        <v>5</v>
      </c>
      <c r="V84" s="35">
        <f t="shared" si="4"/>
        <v>4.5</v>
      </c>
      <c r="W84" s="35" t="s">
        <v>555</v>
      </c>
      <c r="X84" s="35"/>
      <c r="Y84" s="35"/>
      <c r="Z84" s="35">
        <v>1</v>
      </c>
      <c r="AA84" s="35">
        <f>Z84*0.1</f>
        <v>0.1</v>
      </c>
      <c r="AB84" s="35">
        <f>AA84+V84</f>
        <v>4.5999999999999996</v>
      </c>
      <c r="AC84" s="37"/>
    </row>
    <row r="85" spans="1:29" ht="158.4" x14ac:dyDescent="0.25">
      <c r="A85" s="35">
        <v>83</v>
      </c>
      <c r="B85" s="35">
        <v>2019211123</v>
      </c>
      <c r="C85" s="35" t="s">
        <v>647</v>
      </c>
      <c r="D85" s="35" t="s">
        <v>281</v>
      </c>
      <c r="E85" s="35">
        <v>18908118749</v>
      </c>
      <c r="F85" s="35" t="s">
        <v>648</v>
      </c>
      <c r="G85" s="35"/>
      <c r="H85" s="35"/>
      <c r="I85" s="35"/>
      <c r="J85" s="35"/>
      <c r="K85" s="35"/>
      <c r="L85" s="35"/>
      <c r="M85" s="35"/>
      <c r="N85" s="35"/>
      <c r="O85" s="35"/>
      <c r="P85" s="35"/>
      <c r="Q85" s="35"/>
      <c r="R85" s="35"/>
      <c r="S85" s="35" t="s">
        <v>649</v>
      </c>
      <c r="T85" s="35">
        <v>5</v>
      </c>
      <c r="U85" s="35">
        <f>H85+J85+L85+N85+P85+R85+T85</f>
        <v>5</v>
      </c>
      <c r="V85" s="35">
        <f t="shared" si="4"/>
        <v>4.5</v>
      </c>
      <c r="W85" s="35" t="s">
        <v>650</v>
      </c>
      <c r="X85" s="35"/>
      <c r="Y85" s="35"/>
      <c r="Z85" s="35">
        <v>1</v>
      </c>
      <c r="AA85" s="35">
        <f>Z85*0.1</f>
        <v>0.1</v>
      </c>
      <c r="AB85" s="35">
        <f>V85+AA85</f>
        <v>4.5999999999999996</v>
      </c>
      <c r="AC85" s="37"/>
    </row>
    <row r="86" spans="1:29" ht="72" x14ac:dyDescent="0.25">
      <c r="A86" s="35">
        <v>84</v>
      </c>
      <c r="B86" s="35">
        <v>2019211137</v>
      </c>
      <c r="C86" s="35" t="s">
        <v>754</v>
      </c>
      <c r="D86" s="35" t="s">
        <v>281</v>
      </c>
      <c r="E86" s="35">
        <v>13890052207</v>
      </c>
      <c r="F86" s="35" t="s">
        <v>67</v>
      </c>
      <c r="G86" s="35"/>
      <c r="H86" s="35"/>
      <c r="I86" s="35"/>
      <c r="J86" s="35"/>
      <c r="K86" s="35"/>
      <c r="L86" s="35"/>
      <c r="M86" s="35"/>
      <c r="N86" s="35"/>
      <c r="O86" s="35"/>
      <c r="P86" s="35"/>
      <c r="Q86" s="35"/>
      <c r="R86" s="35"/>
      <c r="S86" s="35" t="s">
        <v>755</v>
      </c>
      <c r="T86" s="35">
        <v>4</v>
      </c>
      <c r="U86" s="35">
        <f>H86+J86+L86+N86+P86+R86+T86</f>
        <v>4</v>
      </c>
      <c r="V86" s="35">
        <f t="shared" si="4"/>
        <v>3.6</v>
      </c>
      <c r="W86" s="35" t="s">
        <v>756</v>
      </c>
      <c r="X86" s="35" t="s">
        <v>757</v>
      </c>
      <c r="Y86" s="35" t="s">
        <v>758</v>
      </c>
      <c r="Z86" s="35">
        <v>10</v>
      </c>
      <c r="AA86" s="35">
        <v>1</v>
      </c>
      <c r="AB86" s="35">
        <f>V86+AA86</f>
        <v>4.5999999999999996</v>
      </c>
      <c r="AC86" s="37"/>
    </row>
    <row r="87" spans="1:29" ht="100.8" x14ac:dyDescent="0.25">
      <c r="A87" s="35">
        <v>85</v>
      </c>
      <c r="B87" s="35">
        <v>2019211096</v>
      </c>
      <c r="C87" s="35" t="s">
        <v>455</v>
      </c>
      <c r="D87" s="35" t="s">
        <v>281</v>
      </c>
      <c r="E87" s="35">
        <v>15828251759</v>
      </c>
      <c r="F87" s="35" t="s">
        <v>129</v>
      </c>
      <c r="G87" s="35"/>
      <c r="H87" s="35"/>
      <c r="I87" s="35"/>
      <c r="J87" s="35"/>
      <c r="K87" s="35"/>
      <c r="L87" s="35"/>
      <c r="M87" s="35"/>
      <c r="N87" s="35"/>
      <c r="O87" s="35"/>
      <c r="P87" s="35"/>
      <c r="Q87" s="35" t="s">
        <v>456</v>
      </c>
      <c r="R87" s="35">
        <v>2.25</v>
      </c>
      <c r="S87" s="35"/>
      <c r="T87" s="35"/>
      <c r="U87" s="35">
        <v>4.5</v>
      </c>
      <c r="V87" s="35">
        <f t="shared" si="4"/>
        <v>4.05</v>
      </c>
      <c r="W87" s="35" t="s">
        <v>457</v>
      </c>
      <c r="X87" s="35"/>
      <c r="Y87" s="35" t="s">
        <v>458</v>
      </c>
      <c r="Z87" s="35">
        <v>4.75</v>
      </c>
      <c r="AA87" s="35">
        <v>0.47499999999999998</v>
      </c>
      <c r="AB87" s="35">
        <f>AA87+V87</f>
        <v>4.5249999999999995</v>
      </c>
      <c r="AC87" s="37"/>
    </row>
    <row r="88" spans="1:29" ht="28.8" x14ac:dyDescent="0.25">
      <c r="A88" s="35">
        <v>86</v>
      </c>
      <c r="B88" s="35">
        <v>2019211094</v>
      </c>
      <c r="C88" s="35" t="s">
        <v>548</v>
      </c>
      <c r="D88" s="35" t="s">
        <v>281</v>
      </c>
      <c r="E88" s="35">
        <v>13906983967</v>
      </c>
      <c r="F88" s="35" t="s">
        <v>202</v>
      </c>
      <c r="G88" s="35"/>
      <c r="H88" s="35"/>
      <c r="I88" s="35"/>
      <c r="J88" s="35"/>
      <c r="K88" s="35"/>
      <c r="L88" s="35"/>
      <c r="M88" s="35"/>
      <c r="N88" s="35"/>
      <c r="O88" s="35"/>
      <c r="P88" s="35"/>
      <c r="Q88" s="35"/>
      <c r="R88" s="35"/>
      <c r="S88" s="35" t="s">
        <v>549</v>
      </c>
      <c r="T88" s="35">
        <v>5</v>
      </c>
      <c r="U88" s="35">
        <f>T88+R88+H88+J88+L88+N88+P88</f>
        <v>5</v>
      </c>
      <c r="V88" s="35">
        <f t="shared" si="4"/>
        <v>4.5</v>
      </c>
      <c r="W88" s="35"/>
      <c r="X88" s="35"/>
      <c r="Y88" s="35"/>
      <c r="Z88" s="35">
        <v>0</v>
      </c>
      <c r="AA88" s="35">
        <f>Z88*0.1</f>
        <v>0</v>
      </c>
      <c r="AB88" s="35">
        <f>AA88+V88</f>
        <v>4.5</v>
      </c>
      <c r="AC88" s="37"/>
    </row>
    <row r="89" spans="1:29" ht="28.8" x14ac:dyDescent="0.25">
      <c r="A89" s="35">
        <v>87</v>
      </c>
      <c r="B89" s="35">
        <v>2019211122</v>
      </c>
      <c r="C89" s="35" t="s">
        <v>627</v>
      </c>
      <c r="D89" s="35" t="s">
        <v>281</v>
      </c>
      <c r="E89" s="35">
        <v>15008477447</v>
      </c>
      <c r="F89" s="35" t="s">
        <v>143</v>
      </c>
      <c r="G89" s="35"/>
      <c r="H89" s="35"/>
      <c r="I89" s="35"/>
      <c r="J89" s="35"/>
      <c r="K89" s="35"/>
      <c r="L89" s="35"/>
      <c r="M89" s="35"/>
      <c r="N89" s="35"/>
      <c r="O89" s="35"/>
      <c r="P89" s="35"/>
      <c r="Q89" s="35"/>
      <c r="R89" s="35"/>
      <c r="S89" s="35" t="s">
        <v>628</v>
      </c>
      <c r="T89" s="35">
        <v>5</v>
      </c>
      <c r="U89" s="35">
        <f>H89+J89+L89+N89+P89+R89+T89</f>
        <v>5</v>
      </c>
      <c r="V89" s="35">
        <f t="shared" si="4"/>
        <v>4.5</v>
      </c>
      <c r="W89" s="35"/>
      <c r="X89" s="35"/>
      <c r="Y89" s="35"/>
      <c r="Z89" s="35"/>
      <c r="AA89" s="35">
        <f>Z89*0.1</f>
        <v>0</v>
      </c>
      <c r="AB89" s="35">
        <f>V89+AA89</f>
        <v>4.5</v>
      </c>
      <c r="AC89" s="37"/>
    </row>
    <row r="90" spans="1:29" ht="100.8" x14ac:dyDescent="0.25">
      <c r="A90" s="35">
        <v>88</v>
      </c>
      <c r="B90" s="35">
        <v>2019211080</v>
      </c>
      <c r="C90" s="35" t="s">
        <v>334</v>
      </c>
      <c r="D90" s="35" t="s">
        <v>281</v>
      </c>
      <c r="E90" s="35">
        <v>15982897938</v>
      </c>
      <c r="F90" s="35" t="s">
        <v>335</v>
      </c>
      <c r="G90" s="35"/>
      <c r="H90" s="35"/>
      <c r="I90" s="35"/>
      <c r="J90" s="35"/>
      <c r="K90" s="35"/>
      <c r="L90" s="35"/>
      <c r="M90" s="35"/>
      <c r="N90" s="35"/>
      <c r="O90" s="35"/>
      <c r="P90" s="35"/>
      <c r="Q90" s="35" t="s">
        <v>336</v>
      </c>
      <c r="R90" s="35">
        <v>4.5</v>
      </c>
      <c r="S90" s="35"/>
      <c r="T90" s="35"/>
      <c r="U90" s="35">
        <f>H90+J90+L90+N90+P90+R90+T90</f>
        <v>4.5</v>
      </c>
      <c r="V90" s="35">
        <f t="shared" si="4"/>
        <v>4.05</v>
      </c>
      <c r="W90" s="35" t="s">
        <v>337</v>
      </c>
      <c r="X90" s="35"/>
      <c r="Y90" s="35"/>
      <c r="Z90" s="35">
        <v>1</v>
      </c>
      <c r="AA90" s="35">
        <v>0.1</v>
      </c>
      <c r="AB90" s="35">
        <f>AA90+V90</f>
        <v>4.1499999999999995</v>
      </c>
      <c r="AC90" s="37"/>
    </row>
    <row r="91" spans="1:29" ht="28.8" x14ac:dyDescent="0.25">
      <c r="A91" s="35">
        <v>89</v>
      </c>
      <c r="B91" s="35">
        <v>2019211099</v>
      </c>
      <c r="C91" s="35" t="s">
        <v>550</v>
      </c>
      <c r="D91" s="35" t="s">
        <v>281</v>
      </c>
      <c r="E91" s="35">
        <v>13258687967</v>
      </c>
      <c r="F91" s="35" t="s">
        <v>202</v>
      </c>
      <c r="G91" s="35"/>
      <c r="H91" s="35"/>
      <c r="I91" s="35"/>
      <c r="J91" s="35"/>
      <c r="K91" s="35"/>
      <c r="L91" s="35"/>
      <c r="M91" s="35"/>
      <c r="N91" s="35"/>
      <c r="O91" s="35"/>
      <c r="P91" s="35"/>
      <c r="Q91" s="35"/>
      <c r="R91" s="35"/>
      <c r="S91" s="35" t="s">
        <v>551</v>
      </c>
      <c r="T91" s="35">
        <v>4</v>
      </c>
      <c r="U91" s="35">
        <f>T91+R91+H91+J91+L91+N91+P91</f>
        <v>4</v>
      </c>
      <c r="V91" s="35">
        <f t="shared" si="4"/>
        <v>3.6</v>
      </c>
      <c r="W91" s="35" t="s">
        <v>117</v>
      </c>
      <c r="X91" s="35"/>
      <c r="Y91" s="35" t="s">
        <v>552</v>
      </c>
      <c r="Z91" s="35">
        <v>4.75</v>
      </c>
      <c r="AA91" s="35">
        <f>Z91*0.1</f>
        <v>0.47500000000000003</v>
      </c>
      <c r="AB91" s="35">
        <f>(U91)*0.9+Z91*0.1</f>
        <v>4.0750000000000002</v>
      </c>
      <c r="AC91" s="37"/>
    </row>
    <row r="92" spans="1:29" ht="43.2" x14ac:dyDescent="0.25">
      <c r="A92" s="35">
        <v>90</v>
      </c>
      <c r="B92" s="35">
        <v>2019211079</v>
      </c>
      <c r="C92" s="35" t="s">
        <v>315</v>
      </c>
      <c r="D92" s="35" t="s">
        <v>281</v>
      </c>
      <c r="E92" s="35">
        <v>15842000135</v>
      </c>
      <c r="F92" s="35" t="s">
        <v>89</v>
      </c>
      <c r="G92" s="35" t="s">
        <v>29</v>
      </c>
      <c r="H92" s="35">
        <v>0</v>
      </c>
      <c r="I92" s="35" t="s">
        <v>29</v>
      </c>
      <c r="J92" s="35">
        <v>0</v>
      </c>
      <c r="K92" s="35" t="s">
        <v>29</v>
      </c>
      <c r="L92" s="35">
        <v>0</v>
      </c>
      <c r="M92" s="35" t="s">
        <v>29</v>
      </c>
      <c r="N92" s="35">
        <v>0</v>
      </c>
      <c r="O92" s="35" t="s">
        <v>29</v>
      </c>
      <c r="P92" s="35">
        <v>0</v>
      </c>
      <c r="Q92" s="35" t="s">
        <v>316</v>
      </c>
      <c r="R92" s="35">
        <v>4.5</v>
      </c>
      <c r="S92" s="35" t="s">
        <v>29</v>
      </c>
      <c r="T92" s="35">
        <v>0</v>
      </c>
      <c r="U92" s="35">
        <f>H92+J92+L92+N92+P92+R92+T92</f>
        <v>4.5</v>
      </c>
      <c r="V92" s="35">
        <v>4.05</v>
      </c>
      <c r="W92" s="35" t="s">
        <v>29</v>
      </c>
      <c r="X92" s="35" t="s">
        <v>29</v>
      </c>
      <c r="Y92" s="35" t="s">
        <v>29</v>
      </c>
      <c r="Z92" s="35">
        <v>0</v>
      </c>
      <c r="AA92" s="35">
        <f>Z92*0.1</f>
        <v>0</v>
      </c>
      <c r="AB92" s="35">
        <v>4.05</v>
      </c>
      <c r="AC92" s="37"/>
    </row>
    <row r="93" spans="1:29" ht="28.8" x14ac:dyDescent="0.25">
      <c r="A93" s="35">
        <v>91</v>
      </c>
      <c r="B93" s="35">
        <v>2019211078</v>
      </c>
      <c r="C93" s="35" t="s">
        <v>425</v>
      </c>
      <c r="D93" s="35" t="s">
        <v>281</v>
      </c>
      <c r="E93" s="35">
        <v>19980339007</v>
      </c>
      <c r="F93" s="35" t="s">
        <v>426</v>
      </c>
      <c r="G93" s="35"/>
      <c r="H93" s="35"/>
      <c r="I93" s="35"/>
      <c r="J93" s="35"/>
      <c r="K93" s="35"/>
      <c r="L93" s="35"/>
      <c r="M93" s="35"/>
      <c r="N93" s="35"/>
      <c r="O93" s="35"/>
      <c r="P93" s="35"/>
      <c r="Q93" s="35"/>
      <c r="R93" s="35"/>
      <c r="S93" s="35" t="s">
        <v>427</v>
      </c>
      <c r="T93" s="35">
        <v>4</v>
      </c>
      <c r="U93" s="35">
        <v>4</v>
      </c>
      <c r="V93" s="35">
        <f>U93*0.9</f>
        <v>3.6</v>
      </c>
      <c r="W93" s="35"/>
      <c r="X93" s="35"/>
      <c r="Y93" s="35"/>
      <c r="Z93" s="35"/>
      <c r="AA93" s="35"/>
      <c r="AB93" s="35">
        <f>AA93+V93</f>
        <v>3.6</v>
      </c>
      <c r="AC93" s="37"/>
    </row>
    <row r="94" spans="1:29" ht="28.8" x14ac:dyDescent="0.25">
      <c r="A94" s="35">
        <v>92</v>
      </c>
      <c r="B94" s="35">
        <v>2019211100</v>
      </c>
      <c r="C94" s="35" t="s">
        <v>631</v>
      </c>
      <c r="D94" s="35" t="s">
        <v>281</v>
      </c>
      <c r="E94" s="35">
        <v>17882263615</v>
      </c>
      <c r="F94" s="35" t="s">
        <v>72</v>
      </c>
      <c r="G94" s="35"/>
      <c r="H94" s="35"/>
      <c r="I94" s="35"/>
      <c r="J94" s="35"/>
      <c r="K94" s="35"/>
      <c r="L94" s="35"/>
      <c r="M94" s="35"/>
      <c r="N94" s="35"/>
      <c r="O94" s="35"/>
      <c r="P94" s="35"/>
      <c r="Q94" s="35"/>
      <c r="R94" s="35"/>
      <c r="S94" s="35" t="s">
        <v>632</v>
      </c>
      <c r="T94" s="35">
        <v>4</v>
      </c>
      <c r="U94" s="35">
        <f>H94+J94+L94+N94+P94+R94+T94</f>
        <v>4</v>
      </c>
      <c r="V94" s="35">
        <f>U94*0.9</f>
        <v>3.6</v>
      </c>
      <c r="W94" s="35"/>
      <c r="X94" s="35"/>
      <c r="Y94" s="35"/>
      <c r="Z94" s="35"/>
      <c r="AA94" s="35">
        <f>Z94*0.1</f>
        <v>0</v>
      </c>
      <c r="AB94" s="35">
        <f>V94+AA94</f>
        <v>3.6</v>
      </c>
      <c r="AC94" s="37"/>
    </row>
    <row r="95" spans="1:29" ht="100.8" x14ac:dyDescent="0.25">
      <c r="A95" s="35">
        <v>93</v>
      </c>
      <c r="B95" s="35">
        <v>2019211114</v>
      </c>
      <c r="C95" s="35" t="s">
        <v>664</v>
      </c>
      <c r="D95" s="35" t="s">
        <v>281</v>
      </c>
      <c r="E95" s="35">
        <v>19978060098</v>
      </c>
      <c r="F95" s="35" t="s">
        <v>259</v>
      </c>
      <c r="G95" s="35"/>
      <c r="H95" s="35"/>
      <c r="I95" s="35"/>
      <c r="J95" s="35"/>
      <c r="K95" s="35"/>
      <c r="L95" s="35"/>
      <c r="M95" s="35"/>
      <c r="N95" s="35"/>
      <c r="O95" s="35" t="s">
        <v>665</v>
      </c>
      <c r="P95" s="35">
        <v>1</v>
      </c>
      <c r="Q95" s="35" t="s">
        <v>666</v>
      </c>
      <c r="R95" s="35">
        <v>2.25</v>
      </c>
      <c r="S95" s="35"/>
      <c r="T95" s="35"/>
      <c r="U95" s="35">
        <f>H95+J95+L95+N95+P95+R95+T95</f>
        <v>3.25</v>
      </c>
      <c r="V95" s="35">
        <f>U95*0.9</f>
        <v>2.9250000000000003</v>
      </c>
      <c r="W95" s="35" t="s">
        <v>667</v>
      </c>
      <c r="X95" s="35"/>
      <c r="Y95" s="35"/>
      <c r="Z95" s="35">
        <v>0</v>
      </c>
      <c r="AA95" s="35">
        <f>Z95*0.1</f>
        <v>0</v>
      </c>
      <c r="AB95" s="35">
        <f>V95+AA95</f>
        <v>2.9250000000000003</v>
      </c>
      <c r="AC95" s="37"/>
    </row>
    <row r="96" spans="1:29" ht="100.8" x14ac:dyDescent="0.25">
      <c r="A96" s="35">
        <v>94</v>
      </c>
      <c r="B96" s="35">
        <v>2019211110</v>
      </c>
      <c r="C96" s="35" t="s">
        <v>671</v>
      </c>
      <c r="D96" s="35" t="s">
        <v>281</v>
      </c>
      <c r="E96" s="35">
        <v>18971451274</v>
      </c>
      <c r="F96" s="35" t="s">
        <v>259</v>
      </c>
      <c r="G96" s="35"/>
      <c r="H96" s="35"/>
      <c r="I96" s="35"/>
      <c r="J96" s="35"/>
      <c r="K96" s="35"/>
      <c r="L96" s="35"/>
      <c r="M96" s="35"/>
      <c r="N96" s="35"/>
      <c r="O96" s="35" t="s">
        <v>672</v>
      </c>
      <c r="P96" s="35">
        <v>1</v>
      </c>
      <c r="Q96" s="35" t="s">
        <v>666</v>
      </c>
      <c r="R96" s="35">
        <v>2.25</v>
      </c>
      <c r="S96" s="35"/>
      <c r="T96" s="35"/>
      <c r="U96" s="35">
        <f>H96+J96+L96+N96+P96+R96+T96</f>
        <v>3.25</v>
      </c>
      <c r="V96" s="35">
        <f>U96*0.9</f>
        <v>2.9250000000000003</v>
      </c>
      <c r="W96" s="35"/>
      <c r="X96" s="35"/>
      <c r="Y96" s="35"/>
      <c r="Z96" s="35"/>
      <c r="AA96" s="35">
        <f>Z96*0.1</f>
        <v>0</v>
      </c>
      <c r="AB96" s="35">
        <f>V96+AA96</f>
        <v>2.9250000000000003</v>
      </c>
      <c r="AC96" s="37"/>
    </row>
    <row r="97" spans="1:29" ht="57.6" x14ac:dyDescent="0.25">
      <c r="A97" s="35">
        <v>95</v>
      </c>
      <c r="B97" s="35">
        <v>2019211153</v>
      </c>
      <c r="C97" s="35" t="s">
        <v>791</v>
      </c>
      <c r="D97" s="35" t="s">
        <v>281</v>
      </c>
      <c r="E97" s="35">
        <v>17761224162</v>
      </c>
      <c r="F97" s="35" t="s">
        <v>143</v>
      </c>
      <c r="G97" s="35"/>
      <c r="H97" s="35"/>
      <c r="I97" s="35"/>
      <c r="J97" s="35"/>
      <c r="K97" s="35"/>
      <c r="L97" s="35"/>
      <c r="M97" s="35"/>
      <c r="N97" s="35"/>
      <c r="O97" s="35" t="s">
        <v>792</v>
      </c>
      <c r="P97" s="35" t="s">
        <v>793</v>
      </c>
      <c r="Q97" s="35"/>
      <c r="R97" s="35"/>
      <c r="S97" s="35" t="s">
        <v>794</v>
      </c>
      <c r="T97" s="35">
        <v>0</v>
      </c>
      <c r="U97" s="35">
        <v>2.5</v>
      </c>
      <c r="V97" s="35">
        <v>2.25</v>
      </c>
      <c r="W97" s="35" t="s">
        <v>795</v>
      </c>
      <c r="X97" s="35" t="s">
        <v>796</v>
      </c>
      <c r="Y97" s="35"/>
      <c r="Z97" s="35">
        <v>4</v>
      </c>
      <c r="AA97" s="35">
        <v>0.4</v>
      </c>
      <c r="AB97" s="35">
        <f>V97+AA97</f>
        <v>2.65</v>
      </c>
      <c r="AC97" s="37"/>
    </row>
    <row r="98" spans="1:29" ht="86.4" x14ac:dyDescent="0.25">
      <c r="A98" s="35">
        <v>96</v>
      </c>
      <c r="B98" s="35">
        <v>2019211093</v>
      </c>
      <c r="C98" s="35" t="s">
        <v>543</v>
      </c>
      <c r="D98" s="35" t="s">
        <v>281</v>
      </c>
      <c r="E98" s="35">
        <v>18503953297</v>
      </c>
      <c r="F98" s="35" t="s">
        <v>301</v>
      </c>
      <c r="G98" s="35" t="s">
        <v>544</v>
      </c>
      <c r="H98" s="35">
        <v>0</v>
      </c>
      <c r="I98" s="35"/>
      <c r="J98" s="35"/>
      <c r="K98" s="35"/>
      <c r="L98" s="35"/>
      <c r="M98" s="35"/>
      <c r="N98" s="35"/>
      <c r="O98" s="35"/>
      <c r="P98" s="35"/>
      <c r="Q98" s="35" t="s">
        <v>545</v>
      </c>
      <c r="R98" s="35">
        <v>2.25</v>
      </c>
      <c r="S98" s="35"/>
      <c r="T98" s="35"/>
      <c r="U98" s="35">
        <f>T98+R98+H98+J98+L98+N98+P98</f>
        <v>2.25</v>
      </c>
      <c r="V98" s="35">
        <f>U98*0.9</f>
        <v>2.0249999999999999</v>
      </c>
      <c r="W98" s="35" t="s">
        <v>546</v>
      </c>
      <c r="X98" s="35"/>
      <c r="Y98" s="35" t="s">
        <v>547</v>
      </c>
      <c r="Z98" s="35">
        <v>3</v>
      </c>
      <c r="AA98" s="35">
        <f>Z98*0.1</f>
        <v>0.30000000000000004</v>
      </c>
      <c r="AB98" s="35">
        <f>AA98+V98</f>
        <v>2.3250000000000002</v>
      </c>
      <c r="AC98" s="37"/>
    </row>
    <row r="99" spans="1:29" ht="187.2" x14ac:dyDescent="0.25">
      <c r="A99" s="35">
        <v>97</v>
      </c>
      <c r="B99" s="35">
        <v>2019211046</v>
      </c>
      <c r="C99" s="35" t="s">
        <v>300</v>
      </c>
      <c r="D99" s="35" t="s">
        <v>281</v>
      </c>
      <c r="E99" s="35">
        <v>13105300562</v>
      </c>
      <c r="F99" s="35" t="s">
        <v>301</v>
      </c>
      <c r="G99" s="35"/>
      <c r="H99" s="35">
        <v>0</v>
      </c>
      <c r="I99" s="35"/>
      <c r="J99" s="35">
        <v>0</v>
      </c>
      <c r="K99" s="35"/>
      <c r="L99" s="35">
        <v>0</v>
      </c>
      <c r="M99" s="35"/>
      <c r="N99" s="35">
        <v>0</v>
      </c>
      <c r="O99" s="35"/>
      <c r="P99" s="35">
        <v>0</v>
      </c>
      <c r="Q99" s="35"/>
      <c r="R99" s="35">
        <v>0</v>
      </c>
      <c r="S99" s="35"/>
      <c r="T99" s="35">
        <v>0</v>
      </c>
      <c r="U99" s="35">
        <f>H99+J99+L99+N99+P99+R99+T99</f>
        <v>0</v>
      </c>
      <c r="V99" s="35">
        <f>U99*0.9</f>
        <v>0</v>
      </c>
      <c r="W99" s="35" t="s">
        <v>302</v>
      </c>
      <c r="X99" s="35" t="s">
        <v>303</v>
      </c>
      <c r="Y99" s="35" t="s">
        <v>304</v>
      </c>
      <c r="Z99" s="35">
        <v>10</v>
      </c>
      <c r="AA99" s="35">
        <f>Z99*0.1</f>
        <v>1</v>
      </c>
      <c r="AB99" s="35">
        <f>AA99+V99</f>
        <v>1</v>
      </c>
    </row>
    <row r="100" spans="1:29" ht="57.6" x14ac:dyDescent="0.25">
      <c r="A100" s="35">
        <v>98</v>
      </c>
      <c r="B100" s="35">
        <v>2019211133</v>
      </c>
      <c r="C100" s="35" t="s">
        <v>565</v>
      </c>
      <c r="D100" s="35" t="s">
        <v>281</v>
      </c>
      <c r="E100" s="35">
        <v>19982054557</v>
      </c>
      <c r="F100" s="35" t="s">
        <v>566</v>
      </c>
      <c r="G100" s="35"/>
      <c r="H100" s="35"/>
      <c r="I100" s="35"/>
      <c r="J100" s="35"/>
      <c r="K100" s="35"/>
      <c r="L100" s="35"/>
      <c r="M100" s="35"/>
      <c r="N100" s="35"/>
      <c r="O100" s="35"/>
      <c r="P100" s="35"/>
      <c r="Q100" s="35"/>
      <c r="R100" s="35"/>
      <c r="S100" s="35"/>
      <c r="T100" s="35"/>
      <c r="U100" s="35">
        <f>T100+R100+H100+J100+L100+N100+P100</f>
        <v>0</v>
      </c>
      <c r="V100" s="35"/>
      <c r="W100" s="35"/>
      <c r="X100" s="35" t="s">
        <v>567</v>
      </c>
      <c r="Y100" s="35"/>
      <c r="Z100" s="35">
        <v>10</v>
      </c>
      <c r="AA100" s="35">
        <f>Z100*0.1</f>
        <v>1</v>
      </c>
      <c r="AB100" s="35">
        <f>AA100+V100</f>
        <v>1</v>
      </c>
    </row>
    <row r="101" spans="1:29" ht="86.4" x14ac:dyDescent="0.25">
      <c r="A101" s="35">
        <v>99</v>
      </c>
      <c r="B101" s="35">
        <v>2019211066</v>
      </c>
      <c r="C101" s="35" t="s">
        <v>463</v>
      </c>
      <c r="D101" s="35" t="s">
        <v>281</v>
      </c>
      <c r="E101" s="35">
        <v>15884508543</v>
      </c>
      <c r="F101" s="35" t="s">
        <v>75</v>
      </c>
      <c r="G101" s="35" t="s">
        <v>29</v>
      </c>
      <c r="H101" s="35">
        <v>0</v>
      </c>
      <c r="I101" s="35" t="s">
        <v>29</v>
      </c>
      <c r="J101" s="35">
        <v>0</v>
      </c>
      <c r="K101" s="35" t="s">
        <v>29</v>
      </c>
      <c r="L101" s="35">
        <v>0</v>
      </c>
      <c r="M101" s="35" t="s">
        <v>29</v>
      </c>
      <c r="N101" s="35">
        <v>0</v>
      </c>
      <c r="O101" s="35" t="s">
        <v>29</v>
      </c>
      <c r="P101" s="35">
        <v>0</v>
      </c>
      <c r="Q101" s="35" t="s">
        <v>29</v>
      </c>
      <c r="R101" s="35">
        <v>0</v>
      </c>
      <c r="S101" s="35" t="s">
        <v>29</v>
      </c>
      <c r="T101" s="35">
        <v>0</v>
      </c>
      <c r="U101" s="35">
        <v>0</v>
      </c>
      <c r="V101" s="35">
        <f>U101*0.9</f>
        <v>0</v>
      </c>
      <c r="W101" s="35" t="s">
        <v>464</v>
      </c>
      <c r="X101" s="35" t="s">
        <v>465</v>
      </c>
      <c r="Y101" s="35"/>
      <c r="Z101" s="35">
        <v>8.75</v>
      </c>
      <c r="AA101" s="35">
        <f>Z101*0.1</f>
        <v>0.875</v>
      </c>
      <c r="AB101" s="35">
        <f>AA101+V101</f>
        <v>0.875</v>
      </c>
    </row>
    <row r="102" spans="1:29" ht="72" x14ac:dyDescent="0.25">
      <c r="A102" s="35">
        <v>100</v>
      </c>
      <c r="B102" s="35">
        <v>2019211132</v>
      </c>
      <c r="C102" s="35" t="s">
        <v>563</v>
      </c>
      <c r="D102" s="35" t="s">
        <v>281</v>
      </c>
      <c r="E102" s="35">
        <v>18111623216</v>
      </c>
      <c r="F102" s="35" t="s">
        <v>129</v>
      </c>
      <c r="G102" s="35"/>
      <c r="H102" s="35"/>
      <c r="I102" s="35"/>
      <c r="J102" s="35"/>
      <c r="K102" s="35"/>
      <c r="L102" s="35"/>
      <c r="M102" s="35"/>
      <c r="N102" s="35"/>
      <c r="O102" s="35"/>
      <c r="P102" s="35"/>
      <c r="Q102" s="35"/>
      <c r="R102" s="35"/>
      <c r="S102" s="35"/>
      <c r="T102" s="35"/>
      <c r="U102" s="35"/>
      <c r="V102" s="35"/>
      <c r="W102" s="35"/>
      <c r="X102" s="35" t="s">
        <v>564</v>
      </c>
      <c r="Y102" s="35"/>
      <c r="Z102" s="35">
        <v>8</v>
      </c>
      <c r="AA102" s="35">
        <f>Z102*0.1</f>
        <v>0.8</v>
      </c>
      <c r="AB102" s="35">
        <f>AA102+V102</f>
        <v>0.8</v>
      </c>
    </row>
    <row r="103" spans="1:29" ht="43.2" x14ac:dyDescent="0.25">
      <c r="A103" s="35">
        <v>101</v>
      </c>
      <c r="B103" s="35">
        <v>2019211162</v>
      </c>
      <c r="C103" s="35" t="s">
        <v>822</v>
      </c>
      <c r="D103" s="35" t="s">
        <v>281</v>
      </c>
      <c r="E103" s="35">
        <v>18728888106</v>
      </c>
      <c r="F103" s="35" t="s">
        <v>823</v>
      </c>
      <c r="G103" s="35"/>
      <c r="H103" s="35"/>
      <c r="I103" s="35"/>
      <c r="J103" s="35"/>
      <c r="K103" s="35"/>
      <c r="L103" s="35"/>
      <c r="M103" s="35"/>
      <c r="N103" s="35"/>
      <c r="O103" s="35"/>
      <c r="P103" s="35"/>
      <c r="Q103" s="35"/>
      <c r="R103" s="35"/>
      <c r="S103" s="35"/>
      <c r="T103" s="35"/>
      <c r="U103" s="35"/>
      <c r="V103" s="35">
        <f>U103*0.9</f>
        <v>0</v>
      </c>
      <c r="W103" s="35"/>
      <c r="X103" s="35" t="s">
        <v>824</v>
      </c>
      <c r="Y103" s="35"/>
      <c r="Z103" s="35">
        <v>8</v>
      </c>
      <c r="AA103" s="35">
        <v>0.8</v>
      </c>
      <c r="AB103" s="35">
        <f>V103+AA103</f>
        <v>0.8</v>
      </c>
    </row>
    <row r="104" spans="1:29" ht="43.2" x14ac:dyDescent="0.25">
      <c r="A104" s="35">
        <v>102</v>
      </c>
      <c r="B104" s="35">
        <v>2019211121</v>
      </c>
      <c r="C104" s="35" t="s">
        <v>655</v>
      </c>
      <c r="D104" s="35" t="s">
        <v>281</v>
      </c>
      <c r="E104" s="35">
        <v>18782202257</v>
      </c>
      <c r="F104" s="35" t="s">
        <v>656</v>
      </c>
      <c r="G104" s="35" t="s">
        <v>657</v>
      </c>
      <c r="H104" s="35">
        <v>0.75</v>
      </c>
      <c r="I104" s="35"/>
      <c r="J104" s="35"/>
      <c r="K104" s="35"/>
      <c r="L104" s="35"/>
      <c r="M104" s="35"/>
      <c r="N104" s="35"/>
      <c r="O104" s="35"/>
      <c r="P104" s="35"/>
      <c r="Q104" s="35"/>
      <c r="R104" s="35"/>
      <c r="S104" s="35"/>
      <c r="T104" s="35"/>
      <c r="U104" s="35">
        <f>H104+J104+L104+N104+P104+R104+T104</f>
        <v>0.75</v>
      </c>
      <c r="V104" s="35">
        <f>U104*0.9</f>
        <v>0.67500000000000004</v>
      </c>
      <c r="W104" s="35"/>
      <c r="X104" s="35"/>
      <c r="Y104" s="35"/>
      <c r="Z104" s="35"/>
      <c r="AA104" s="35">
        <f>Z104*0.1</f>
        <v>0</v>
      </c>
      <c r="AB104" s="35">
        <f>V104+AA104</f>
        <v>0.67500000000000004</v>
      </c>
    </row>
    <row r="105" spans="1:29" ht="43.2" x14ac:dyDescent="0.25">
      <c r="A105" s="35">
        <v>103</v>
      </c>
      <c r="B105" s="35">
        <v>2019211119</v>
      </c>
      <c r="C105" s="35" t="s">
        <v>762</v>
      </c>
      <c r="D105" s="35" t="s">
        <v>281</v>
      </c>
      <c r="E105" s="35">
        <v>15682033573</v>
      </c>
      <c r="F105" s="35" t="s">
        <v>268</v>
      </c>
      <c r="G105" s="35" t="s">
        <v>763</v>
      </c>
      <c r="H105" s="35">
        <v>0.75</v>
      </c>
      <c r="I105" s="35"/>
      <c r="J105" s="35"/>
      <c r="K105" s="35"/>
      <c r="L105" s="35"/>
      <c r="M105" s="35"/>
      <c r="N105" s="35"/>
      <c r="O105" s="35"/>
      <c r="P105" s="35"/>
      <c r="Q105" s="35"/>
      <c r="R105" s="35"/>
      <c r="S105" s="35" t="s">
        <v>764</v>
      </c>
      <c r="T105" s="35">
        <v>0</v>
      </c>
      <c r="U105" s="35">
        <f>H105+J105+L105+N105+P105+R105+T105</f>
        <v>0.75</v>
      </c>
      <c r="V105" s="35">
        <f>U105*0.9</f>
        <v>0.67500000000000004</v>
      </c>
      <c r="W105" s="35"/>
      <c r="X105" s="35"/>
      <c r="Y105" s="35"/>
      <c r="Z105" s="35"/>
      <c r="AA105" s="35"/>
      <c r="AB105" s="35">
        <f>V105+AA105</f>
        <v>0.67500000000000004</v>
      </c>
    </row>
    <row r="106" spans="1:29" ht="28.8" x14ac:dyDescent="0.25">
      <c r="A106" s="35">
        <v>104</v>
      </c>
      <c r="B106" s="35">
        <v>2019211041</v>
      </c>
      <c r="C106" s="35" t="s">
        <v>341</v>
      </c>
      <c r="D106" s="35" t="s">
        <v>281</v>
      </c>
      <c r="E106" s="35">
        <v>13547905103</v>
      </c>
      <c r="F106" s="35" t="s">
        <v>342</v>
      </c>
      <c r="G106" s="35"/>
      <c r="H106" s="35"/>
      <c r="I106" s="35"/>
      <c r="J106" s="35"/>
      <c r="K106" s="35"/>
      <c r="L106" s="35"/>
      <c r="M106" s="35"/>
      <c r="N106" s="35"/>
      <c r="O106" s="35"/>
      <c r="P106" s="35"/>
      <c r="Q106" s="35"/>
      <c r="R106" s="35"/>
      <c r="S106" s="35"/>
      <c r="T106" s="35"/>
      <c r="U106" s="35">
        <f>H106+J106+L106+N106+P106+R106+T106</f>
        <v>0</v>
      </c>
      <c r="V106" s="35"/>
      <c r="W106" s="35" t="s">
        <v>343</v>
      </c>
      <c r="X106" s="35" t="s">
        <v>344</v>
      </c>
      <c r="Y106" s="35" t="s">
        <v>345</v>
      </c>
      <c r="Z106" s="35" t="s">
        <v>346</v>
      </c>
      <c r="AA106" s="35" t="s">
        <v>347</v>
      </c>
      <c r="AB106" s="35">
        <v>0.45</v>
      </c>
    </row>
    <row r="107" spans="1:29" ht="28.8" x14ac:dyDescent="0.25">
      <c r="A107" s="35">
        <v>105</v>
      </c>
      <c r="B107" s="35">
        <v>2019211171</v>
      </c>
      <c r="C107" s="35" t="s">
        <v>833</v>
      </c>
      <c r="D107" s="35" t="s">
        <v>281</v>
      </c>
      <c r="E107" s="35">
        <v>18281686028</v>
      </c>
      <c r="F107" s="35" t="s">
        <v>79</v>
      </c>
      <c r="G107" s="35"/>
      <c r="H107" s="35"/>
      <c r="I107" s="35"/>
      <c r="J107" s="35"/>
      <c r="K107" s="35"/>
      <c r="L107" s="35"/>
      <c r="M107" s="35"/>
      <c r="N107" s="35"/>
      <c r="O107" s="35"/>
      <c r="P107" s="35"/>
      <c r="Q107" s="35"/>
      <c r="R107" s="35"/>
      <c r="S107" s="35" t="s">
        <v>834</v>
      </c>
      <c r="T107" s="35">
        <v>0</v>
      </c>
      <c r="U107" s="35">
        <v>0</v>
      </c>
      <c r="V107" s="35">
        <f>U107*0.9</f>
        <v>0</v>
      </c>
      <c r="W107" s="35" t="s">
        <v>276</v>
      </c>
      <c r="X107" s="35"/>
      <c r="Y107" s="35"/>
      <c r="Z107" s="35">
        <v>3</v>
      </c>
      <c r="AA107" s="35">
        <v>0.3</v>
      </c>
      <c r="AB107" s="35">
        <f>V107+AA107</f>
        <v>0.3</v>
      </c>
    </row>
    <row r="108" spans="1:29" ht="57.6" x14ac:dyDescent="0.25">
      <c r="A108" s="35">
        <v>106</v>
      </c>
      <c r="B108" s="35">
        <v>2019211050</v>
      </c>
      <c r="C108" s="35" t="s">
        <v>308</v>
      </c>
      <c r="D108" s="35" t="s">
        <v>281</v>
      </c>
      <c r="E108" s="35">
        <v>17713562739</v>
      </c>
      <c r="F108" s="35" t="s">
        <v>309</v>
      </c>
      <c r="G108" s="35"/>
      <c r="H108" s="35"/>
      <c r="I108" s="35"/>
      <c r="J108" s="35"/>
      <c r="K108" s="35"/>
      <c r="L108" s="35"/>
      <c r="M108" s="35"/>
      <c r="N108" s="35"/>
      <c r="O108" s="35"/>
      <c r="P108" s="35"/>
      <c r="Q108" s="35"/>
      <c r="R108" s="35"/>
      <c r="S108" s="35"/>
      <c r="T108" s="35"/>
      <c r="U108" s="35">
        <f>H108+J108+L108+N108+P108+R108+T108</f>
        <v>0</v>
      </c>
      <c r="V108" s="35"/>
      <c r="W108" s="35" t="s">
        <v>310</v>
      </c>
      <c r="X108" s="35"/>
      <c r="Y108" s="35" t="s">
        <v>885</v>
      </c>
      <c r="Z108" s="35">
        <v>1.5</v>
      </c>
      <c r="AA108" s="35">
        <f>Z108*0.1</f>
        <v>0.15000000000000002</v>
      </c>
      <c r="AB108" s="35">
        <f>AA108+V108</f>
        <v>0.15000000000000002</v>
      </c>
    </row>
    <row r="109" spans="1:29" ht="28.8" x14ac:dyDescent="0.25">
      <c r="A109" s="35">
        <v>107</v>
      </c>
      <c r="B109" s="35">
        <v>2019211086</v>
      </c>
      <c r="C109" s="35" t="s">
        <v>387</v>
      </c>
      <c r="D109" s="35" t="s">
        <v>281</v>
      </c>
      <c r="E109" s="35">
        <v>13368350194</v>
      </c>
      <c r="F109" s="35" t="s">
        <v>388</v>
      </c>
      <c r="G109" s="35"/>
      <c r="H109" s="35"/>
      <c r="I109" s="35"/>
      <c r="J109" s="35"/>
      <c r="K109" s="35"/>
      <c r="L109" s="35"/>
      <c r="M109" s="35"/>
      <c r="N109" s="35"/>
      <c r="O109" s="35"/>
      <c r="P109" s="35"/>
      <c r="Q109" s="35"/>
      <c r="R109" s="35"/>
      <c r="S109" s="35"/>
      <c r="T109" s="35"/>
      <c r="U109" s="35"/>
      <c r="V109" s="35">
        <f>U109*0.9</f>
        <v>0</v>
      </c>
      <c r="W109" s="35" t="s">
        <v>389</v>
      </c>
      <c r="X109" s="35"/>
      <c r="Y109" s="35"/>
      <c r="Z109" s="35">
        <v>1</v>
      </c>
      <c r="AA109" s="35">
        <v>0.1</v>
      </c>
      <c r="AB109" s="35">
        <f>AA109+V109</f>
        <v>0.1</v>
      </c>
    </row>
    <row r="110" spans="1:29" ht="28.8" x14ac:dyDescent="0.25">
      <c r="A110" s="35">
        <v>108</v>
      </c>
      <c r="B110" s="35">
        <v>2019211059</v>
      </c>
      <c r="C110" s="35" t="s">
        <v>454</v>
      </c>
      <c r="D110" s="35" t="s">
        <v>281</v>
      </c>
      <c r="E110" s="35">
        <v>15882273650</v>
      </c>
      <c r="F110" s="35" t="s">
        <v>114</v>
      </c>
      <c r="G110" s="35"/>
      <c r="H110" s="35"/>
      <c r="I110" s="35"/>
      <c r="J110" s="35"/>
      <c r="K110" s="35"/>
      <c r="L110" s="35"/>
      <c r="M110" s="35"/>
      <c r="N110" s="35"/>
      <c r="O110" s="35"/>
      <c r="P110" s="35"/>
      <c r="Q110" s="35"/>
      <c r="R110" s="35"/>
      <c r="S110" s="35"/>
      <c r="T110" s="35"/>
      <c r="U110" s="35"/>
      <c r="V110" s="35">
        <f>U110*0.9</f>
        <v>0</v>
      </c>
      <c r="W110" s="35" t="s">
        <v>176</v>
      </c>
      <c r="X110" s="35"/>
      <c r="Y110" s="35"/>
      <c r="Z110" s="35">
        <v>1</v>
      </c>
      <c r="AA110" s="35">
        <v>0.1</v>
      </c>
      <c r="AB110" s="35">
        <f>AA110+V110</f>
        <v>0.1</v>
      </c>
    </row>
    <row r="111" spans="1:29" ht="28.8" x14ac:dyDescent="0.25">
      <c r="A111" s="35">
        <v>109</v>
      </c>
      <c r="B111" s="35">
        <v>2019211074</v>
      </c>
      <c r="C111" s="35" t="s">
        <v>393</v>
      </c>
      <c r="D111" s="35" t="s">
        <v>281</v>
      </c>
      <c r="E111" s="35">
        <v>13932560153</v>
      </c>
      <c r="F111" s="35" t="s">
        <v>202</v>
      </c>
      <c r="G111" s="35"/>
      <c r="H111" s="35"/>
      <c r="I111" s="35"/>
      <c r="J111" s="35"/>
      <c r="K111" s="35"/>
      <c r="L111" s="35"/>
      <c r="M111" s="35"/>
      <c r="N111" s="35"/>
      <c r="O111" s="35"/>
      <c r="P111" s="35"/>
      <c r="Q111" s="35"/>
      <c r="R111" s="35"/>
      <c r="S111" s="35"/>
      <c r="T111" s="35"/>
      <c r="U111" s="35">
        <v>0</v>
      </c>
      <c r="V111" s="35">
        <f>U111*0.9</f>
        <v>0</v>
      </c>
      <c r="W111" s="35"/>
      <c r="X111" s="35"/>
      <c r="Y111" s="35"/>
      <c r="Z111" s="35">
        <v>0</v>
      </c>
      <c r="AA111" s="35">
        <v>0</v>
      </c>
      <c r="AB111" s="35">
        <f>AA111+V111</f>
        <v>0</v>
      </c>
    </row>
    <row r="112" spans="1:29" ht="72" x14ac:dyDescent="0.25">
      <c r="A112" s="35">
        <v>110</v>
      </c>
      <c r="B112" s="35">
        <v>2019211102</v>
      </c>
      <c r="C112" s="35" t="s">
        <v>609</v>
      </c>
      <c r="D112" s="35" t="s">
        <v>281</v>
      </c>
      <c r="E112" s="35">
        <v>15538362057</v>
      </c>
      <c r="F112" s="35" t="s">
        <v>109</v>
      </c>
      <c r="G112" s="35"/>
      <c r="H112" s="35"/>
      <c r="I112" s="35"/>
      <c r="J112" s="35"/>
      <c r="K112" s="35"/>
      <c r="L112" s="35"/>
      <c r="M112" s="35"/>
      <c r="N112" s="35"/>
      <c r="O112" s="35"/>
      <c r="P112" s="35"/>
      <c r="Q112" s="35"/>
      <c r="R112" s="35"/>
      <c r="S112" s="35" t="s">
        <v>610</v>
      </c>
      <c r="T112" s="35">
        <v>0</v>
      </c>
      <c r="U112" s="35">
        <f>H112+J112+L112+N112+P112+R112+T112</f>
        <v>0</v>
      </c>
      <c r="V112" s="35">
        <f>U112*0.9</f>
        <v>0</v>
      </c>
      <c r="W112" s="35"/>
      <c r="X112" s="35" t="s">
        <v>611</v>
      </c>
      <c r="Y112" s="35"/>
      <c r="Z112" s="35">
        <v>0</v>
      </c>
      <c r="AA112" s="35">
        <f>Z112*0.1</f>
        <v>0</v>
      </c>
      <c r="AB112" s="35">
        <f>V112+AA112</f>
        <v>0</v>
      </c>
    </row>
    <row r="113" spans="1:28" ht="28.8" x14ac:dyDescent="0.25">
      <c r="A113" s="35">
        <v>111</v>
      </c>
      <c r="B113" s="35">
        <v>2019211154</v>
      </c>
      <c r="C113" s="35" t="s">
        <v>815</v>
      </c>
      <c r="D113" s="35" t="s">
        <v>281</v>
      </c>
      <c r="E113" s="35">
        <v>13982222716</v>
      </c>
      <c r="F113" s="35" t="s">
        <v>86</v>
      </c>
      <c r="G113" s="35"/>
      <c r="H113" s="35"/>
      <c r="I113" s="35"/>
      <c r="J113" s="35"/>
      <c r="K113" s="35"/>
      <c r="L113" s="35"/>
      <c r="M113" s="35"/>
      <c r="N113" s="35"/>
      <c r="O113" s="35"/>
      <c r="P113" s="35"/>
      <c r="Q113" s="35"/>
      <c r="R113" s="35"/>
      <c r="S113" s="35"/>
      <c r="T113" s="35"/>
      <c r="U113" s="35"/>
      <c r="V113" s="35"/>
      <c r="W113" s="35"/>
      <c r="X113" s="35"/>
      <c r="Y113" s="35"/>
      <c r="Z113" s="35"/>
      <c r="AA113" s="35"/>
      <c r="AB113" s="35">
        <f>V113+AA113</f>
        <v>0</v>
      </c>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3C856A-11D1-42FF-996E-0045E2995C6B}">
  <dimension ref="A1:AC11"/>
  <sheetViews>
    <sheetView topLeftCell="T1" workbookViewId="0">
      <selection activeCell="T1" sqref="A1:XFD1048576"/>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1" t="s">
        <v>0</v>
      </c>
      <c r="B1" s="40" t="s">
        <v>1</v>
      </c>
      <c r="C1" s="40" t="s">
        <v>2</v>
      </c>
      <c r="D1" s="40"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1"/>
      <c r="B2" s="40"/>
      <c r="C2" s="40"/>
      <c r="D2" s="40"/>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28.8" x14ac:dyDescent="0.25">
      <c r="A3" s="35">
        <v>1</v>
      </c>
      <c r="B3" s="35">
        <v>2019200766</v>
      </c>
      <c r="C3" s="35" t="s">
        <v>96</v>
      </c>
      <c r="D3" s="35" t="s">
        <v>875</v>
      </c>
      <c r="E3" s="35">
        <v>18990796390</v>
      </c>
      <c r="F3" s="35" t="s">
        <v>97</v>
      </c>
      <c r="G3" s="35" t="s">
        <v>29</v>
      </c>
      <c r="H3" s="35">
        <v>0</v>
      </c>
      <c r="I3" s="35" t="s">
        <v>29</v>
      </c>
      <c r="J3" s="35">
        <v>0</v>
      </c>
      <c r="K3" s="35" t="s">
        <v>29</v>
      </c>
      <c r="L3" s="35">
        <v>0</v>
      </c>
      <c r="M3" s="35" t="s">
        <v>29</v>
      </c>
      <c r="N3" s="35">
        <v>0</v>
      </c>
      <c r="O3" s="35" t="s">
        <v>29</v>
      </c>
      <c r="P3" s="35">
        <v>0</v>
      </c>
      <c r="Q3" s="35" t="s">
        <v>29</v>
      </c>
      <c r="R3" s="35">
        <v>0</v>
      </c>
      <c r="S3" s="35" t="s">
        <v>98</v>
      </c>
      <c r="T3" s="35">
        <v>15</v>
      </c>
      <c r="U3" s="35">
        <f>H3+J3+L3+N3+P3+R3+T3</f>
        <v>15</v>
      </c>
      <c r="V3" s="35">
        <f>U3*0.9</f>
        <v>13.5</v>
      </c>
      <c r="W3" s="35" t="s">
        <v>29</v>
      </c>
      <c r="X3" s="35" t="s">
        <v>29</v>
      </c>
      <c r="Y3" s="35" t="s">
        <v>29</v>
      </c>
      <c r="Z3" s="35">
        <v>0</v>
      </c>
      <c r="AA3" s="35">
        <f>Z3*10%</f>
        <v>0</v>
      </c>
      <c r="AB3" s="35">
        <f>V3+AA3</f>
        <v>13.5</v>
      </c>
      <c r="AC3" s="35"/>
    </row>
    <row r="4" spans="1:29" ht="28.8" x14ac:dyDescent="0.25">
      <c r="A4" s="35">
        <v>2</v>
      </c>
      <c r="B4" s="35">
        <v>2019200765</v>
      </c>
      <c r="C4" s="35" t="s">
        <v>267</v>
      </c>
      <c r="D4" s="35" t="s">
        <v>875</v>
      </c>
      <c r="E4" s="35">
        <v>13647667854</v>
      </c>
      <c r="F4" s="35" t="s">
        <v>268</v>
      </c>
      <c r="G4" s="35"/>
      <c r="H4" s="35"/>
      <c r="I4" s="35"/>
      <c r="J4" s="35"/>
      <c r="K4" s="35"/>
      <c r="L4" s="35"/>
      <c r="M4" s="35"/>
      <c r="N4" s="35"/>
      <c r="O4" s="35"/>
      <c r="P4" s="35"/>
      <c r="Q4" s="35"/>
      <c r="R4" s="35"/>
      <c r="S4" s="35" t="s">
        <v>269</v>
      </c>
      <c r="T4" s="35">
        <v>15</v>
      </c>
      <c r="U4" s="35">
        <v>15</v>
      </c>
      <c r="V4" s="35">
        <f>U4*0.9</f>
        <v>13.5</v>
      </c>
      <c r="W4" s="35"/>
      <c r="X4" s="35"/>
      <c r="Y4" s="35"/>
      <c r="Z4" s="35">
        <v>0</v>
      </c>
      <c r="AA4" s="35">
        <v>0</v>
      </c>
      <c r="AB4" s="35">
        <f>V4+AA4</f>
        <v>13.5</v>
      </c>
      <c r="AC4" s="35"/>
    </row>
    <row r="5" spans="1:29" ht="43.2" x14ac:dyDescent="0.25">
      <c r="A5" s="35">
        <v>3</v>
      </c>
      <c r="B5" s="35">
        <v>2019200775</v>
      </c>
      <c r="C5" s="35" t="s">
        <v>273</v>
      </c>
      <c r="D5" s="35" t="s">
        <v>875</v>
      </c>
      <c r="E5" s="35">
        <v>13438059716</v>
      </c>
      <c r="F5" s="35" t="s">
        <v>178</v>
      </c>
      <c r="G5" s="35" t="s">
        <v>274</v>
      </c>
      <c r="H5" s="35">
        <v>15</v>
      </c>
      <c r="I5" s="35"/>
      <c r="J5" s="35"/>
      <c r="K5" s="35"/>
      <c r="L5" s="35"/>
      <c r="M5" s="35"/>
      <c r="N5" s="35"/>
      <c r="O5" s="35"/>
      <c r="P5" s="35"/>
      <c r="Q5" s="35"/>
      <c r="R5" s="35"/>
      <c r="S5" s="35"/>
      <c r="T5" s="35"/>
      <c r="U5" s="35">
        <v>15</v>
      </c>
      <c r="V5" s="35">
        <f>U5*0.9</f>
        <v>13.5</v>
      </c>
      <c r="W5" s="35"/>
      <c r="X5" s="35"/>
      <c r="Y5" s="35"/>
      <c r="Z5" s="35"/>
      <c r="AA5" s="35"/>
      <c r="AB5" s="35">
        <f>V5+AA5</f>
        <v>13.5</v>
      </c>
      <c r="AC5" s="35"/>
    </row>
    <row r="6" spans="1:29" ht="28.8" x14ac:dyDescent="0.25">
      <c r="A6" s="35">
        <v>4</v>
      </c>
      <c r="B6" s="35">
        <v>2019200772</v>
      </c>
      <c r="C6" s="35" t="s">
        <v>177</v>
      </c>
      <c r="D6" s="35" t="s">
        <v>875</v>
      </c>
      <c r="E6" s="35">
        <v>13538772148</v>
      </c>
      <c r="F6" s="35" t="s">
        <v>178</v>
      </c>
      <c r="G6" s="35"/>
      <c r="H6" s="35"/>
      <c r="I6" s="35"/>
      <c r="J6" s="35"/>
      <c r="K6" s="35"/>
      <c r="L6" s="35"/>
      <c r="M6" s="35"/>
      <c r="N6" s="35"/>
      <c r="O6" s="35"/>
      <c r="P6" s="35"/>
      <c r="Q6" s="35"/>
      <c r="R6" s="35"/>
      <c r="S6" s="35" t="s">
        <v>916</v>
      </c>
      <c r="T6" s="35">
        <v>7</v>
      </c>
      <c r="U6" s="35"/>
      <c r="V6" s="35">
        <v>6.3</v>
      </c>
      <c r="W6" s="35"/>
      <c r="X6" s="35"/>
      <c r="Y6" s="35"/>
      <c r="Z6" s="35"/>
      <c r="AA6" s="35"/>
      <c r="AB6" s="35">
        <v>6.3</v>
      </c>
      <c r="AC6" s="35"/>
    </row>
    <row r="7" spans="1:29" ht="57.6" x14ac:dyDescent="0.25">
      <c r="A7" s="35">
        <v>5</v>
      </c>
      <c r="B7" s="35">
        <v>2019200770</v>
      </c>
      <c r="C7" s="35" t="s">
        <v>185</v>
      </c>
      <c r="D7" s="35" t="s">
        <v>875</v>
      </c>
      <c r="E7" s="35">
        <v>18483687978</v>
      </c>
      <c r="F7" s="35" t="s">
        <v>178</v>
      </c>
      <c r="G7" s="35" t="s">
        <v>29</v>
      </c>
      <c r="H7" s="35"/>
      <c r="I7" s="35" t="s">
        <v>29</v>
      </c>
      <c r="J7" s="35"/>
      <c r="K7" s="35" t="s">
        <v>29</v>
      </c>
      <c r="L7" s="35"/>
      <c r="M7" s="35" t="s">
        <v>29</v>
      </c>
      <c r="N7" s="35"/>
      <c r="O7" s="35" t="s">
        <v>29</v>
      </c>
      <c r="P7" s="35"/>
      <c r="Q7" s="35" t="s">
        <v>29</v>
      </c>
      <c r="R7" s="35"/>
      <c r="S7" s="35" t="s">
        <v>186</v>
      </c>
      <c r="T7" s="35" t="s">
        <v>187</v>
      </c>
      <c r="U7" s="35">
        <v>7</v>
      </c>
      <c r="V7" s="35">
        <v>6.3</v>
      </c>
      <c r="W7" s="35"/>
      <c r="X7" s="35"/>
      <c r="Y7" s="35"/>
      <c r="Z7" s="35"/>
      <c r="AA7" s="35"/>
      <c r="AB7" s="35">
        <v>6.3</v>
      </c>
      <c r="AC7" s="35"/>
    </row>
    <row r="8" spans="1:29" ht="28.8" x14ac:dyDescent="0.25">
      <c r="A8" s="35">
        <v>6</v>
      </c>
      <c r="B8" s="35">
        <v>2019200774</v>
      </c>
      <c r="C8" s="35" t="s">
        <v>99</v>
      </c>
      <c r="D8" s="35" t="s">
        <v>875</v>
      </c>
      <c r="E8" s="35">
        <v>13452814615</v>
      </c>
      <c r="F8" s="35" t="s">
        <v>100</v>
      </c>
      <c r="G8" s="35" t="s">
        <v>29</v>
      </c>
      <c r="H8" s="35">
        <v>0</v>
      </c>
      <c r="I8" s="35" t="s">
        <v>29</v>
      </c>
      <c r="J8" s="35">
        <v>0</v>
      </c>
      <c r="K8" s="35" t="s">
        <v>29</v>
      </c>
      <c r="L8" s="35">
        <v>0</v>
      </c>
      <c r="M8" s="35" t="s">
        <v>29</v>
      </c>
      <c r="N8" s="35">
        <v>0</v>
      </c>
      <c r="O8" s="35" t="s">
        <v>29</v>
      </c>
      <c r="P8" s="35">
        <v>0</v>
      </c>
      <c r="Q8" s="35" t="s">
        <v>29</v>
      </c>
      <c r="R8" s="35">
        <v>0</v>
      </c>
      <c r="S8" s="35" t="s">
        <v>101</v>
      </c>
      <c r="T8" s="35">
        <v>5</v>
      </c>
      <c r="U8" s="35">
        <f>H8+J8+L8+N8+P8+R8+T8</f>
        <v>5</v>
      </c>
      <c r="V8" s="35">
        <f>U8*0.9</f>
        <v>4.5</v>
      </c>
      <c r="W8" s="35" t="s">
        <v>29</v>
      </c>
      <c r="X8" s="35" t="s">
        <v>102</v>
      </c>
      <c r="Y8" s="35" t="s">
        <v>29</v>
      </c>
      <c r="Z8" s="35">
        <v>3</v>
      </c>
      <c r="AA8" s="35">
        <f>Z8*10%</f>
        <v>0.30000000000000004</v>
      </c>
      <c r="AB8" s="35">
        <f>V8+AA8</f>
        <v>4.8</v>
      </c>
      <c r="AC8" s="35"/>
    </row>
    <row r="9" spans="1:29" ht="158.4" x14ac:dyDescent="0.25">
      <c r="A9" s="35">
        <v>7</v>
      </c>
      <c r="B9" s="35">
        <v>2019200771</v>
      </c>
      <c r="C9" s="35" t="s">
        <v>179</v>
      </c>
      <c r="D9" s="35" t="s">
        <v>875</v>
      </c>
      <c r="E9" s="35">
        <v>13371371215</v>
      </c>
      <c r="F9" s="35" t="s">
        <v>180</v>
      </c>
      <c r="G9" s="35" t="s">
        <v>181</v>
      </c>
      <c r="H9" s="35">
        <v>3</v>
      </c>
      <c r="I9" s="35"/>
      <c r="J9" s="35"/>
      <c r="K9" s="35"/>
      <c r="L9" s="35"/>
      <c r="M9" s="35"/>
      <c r="N9" s="35"/>
      <c r="O9" s="35"/>
      <c r="P9" s="35"/>
      <c r="Q9" s="35"/>
      <c r="R9" s="35"/>
      <c r="S9" s="35" t="s">
        <v>182</v>
      </c>
      <c r="T9" s="35">
        <v>0</v>
      </c>
      <c r="U9" s="35">
        <v>3</v>
      </c>
      <c r="V9" s="35">
        <v>2.7</v>
      </c>
      <c r="W9" s="35" t="s">
        <v>183</v>
      </c>
      <c r="X9" s="35" t="s">
        <v>184</v>
      </c>
      <c r="Y9" s="35"/>
      <c r="Z9" s="35">
        <v>10</v>
      </c>
      <c r="AA9" s="35">
        <v>1</v>
      </c>
      <c r="AB9" s="35">
        <v>3.7</v>
      </c>
      <c r="AC9" s="35"/>
    </row>
    <row r="10" spans="1:29" ht="28.8" x14ac:dyDescent="0.25">
      <c r="A10" s="35">
        <v>8</v>
      </c>
      <c r="B10" s="35">
        <v>2019200773</v>
      </c>
      <c r="C10" s="35" t="s">
        <v>270</v>
      </c>
      <c r="D10" s="35" t="s">
        <v>875</v>
      </c>
      <c r="E10" s="35">
        <v>18200362971</v>
      </c>
      <c r="F10" s="35" t="s">
        <v>97</v>
      </c>
      <c r="G10" s="35"/>
      <c r="H10" s="35"/>
      <c r="I10" s="35"/>
      <c r="J10" s="35"/>
      <c r="K10" s="35"/>
      <c r="L10" s="35"/>
      <c r="M10" s="35"/>
      <c r="N10" s="35"/>
      <c r="O10" s="35"/>
      <c r="P10" s="35"/>
      <c r="Q10" s="35"/>
      <c r="R10" s="35"/>
      <c r="S10" s="35" t="s">
        <v>271</v>
      </c>
      <c r="T10" s="35">
        <v>0</v>
      </c>
      <c r="U10" s="35">
        <v>0</v>
      </c>
      <c r="V10" s="35">
        <f>U10*0.9</f>
        <v>0</v>
      </c>
      <c r="W10" s="35" t="s">
        <v>176</v>
      </c>
      <c r="X10" s="35" t="s">
        <v>272</v>
      </c>
      <c r="Y10" s="35"/>
      <c r="Z10" s="35">
        <v>4</v>
      </c>
      <c r="AA10" s="35">
        <v>0.4</v>
      </c>
      <c r="AB10" s="35">
        <f>V10+AA10</f>
        <v>0.4</v>
      </c>
      <c r="AC10" s="35"/>
    </row>
    <row r="11" spans="1:29" ht="43.2" x14ac:dyDescent="0.25">
      <c r="A11" s="35">
        <v>9</v>
      </c>
      <c r="B11" s="35">
        <v>2019200767</v>
      </c>
      <c r="C11" s="35" t="s">
        <v>188</v>
      </c>
      <c r="D11" s="35" t="s">
        <v>875</v>
      </c>
      <c r="E11" s="35">
        <v>15927175253</v>
      </c>
      <c r="F11" s="35" t="s">
        <v>189</v>
      </c>
      <c r="G11" s="35" t="s">
        <v>29</v>
      </c>
      <c r="H11" s="35">
        <v>0</v>
      </c>
      <c r="I11" s="35" t="s">
        <v>29</v>
      </c>
      <c r="J11" s="35">
        <v>0</v>
      </c>
      <c r="K11" s="35" t="s">
        <v>29</v>
      </c>
      <c r="L11" s="35">
        <v>0</v>
      </c>
      <c r="M11" s="35" t="s">
        <v>29</v>
      </c>
      <c r="N11" s="35">
        <v>0</v>
      </c>
      <c r="O11" s="35" t="s">
        <v>29</v>
      </c>
      <c r="P11" s="35"/>
      <c r="Q11" s="35" t="s">
        <v>29</v>
      </c>
      <c r="R11" s="35">
        <v>0</v>
      </c>
      <c r="S11" s="35" t="s">
        <v>190</v>
      </c>
      <c r="T11" s="35">
        <v>0</v>
      </c>
      <c r="U11" s="35">
        <v>0</v>
      </c>
      <c r="V11" s="35">
        <v>0</v>
      </c>
      <c r="W11" s="35" t="s">
        <v>29</v>
      </c>
      <c r="X11" s="35" t="s">
        <v>29</v>
      </c>
      <c r="Y11" s="35" t="s">
        <v>29</v>
      </c>
      <c r="Z11" s="35">
        <v>0</v>
      </c>
      <c r="AA11" s="35">
        <v>0</v>
      </c>
      <c r="AB11" s="35">
        <v>0</v>
      </c>
      <c r="AC11" s="35"/>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9DEB7-2ADF-42E3-A8A3-5786297B7AD4}">
  <dimension ref="A1:AC38"/>
  <sheetViews>
    <sheetView tabSelected="1" topLeftCell="A28" zoomScale="60" zoomScaleNormal="60" workbookViewId="0">
      <selection activeCell="A31" sqref="A31:XFD31"/>
    </sheetView>
  </sheetViews>
  <sheetFormatPr defaultRowHeight="14.4" x14ac:dyDescent="0.25"/>
  <cols>
    <col min="1" max="1" width="8.77734375" style="17" customWidth="1"/>
    <col min="2" max="2" width="15.77734375" style="17" customWidth="1"/>
    <col min="3" max="4" width="8.88671875" style="17"/>
    <col min="5" max="5" width="16.44140625" style="17" customWidth="1"/>
    <col min="6" max="6" width="12.33203125" style="17" bestFit="1" customWidth="1"/>
    <col min="7" max="7" width="51.6640625" style="17" customWidth="1"/>
    <col min="8" max="8" width="6.77734375" style="17" bestFit="1" customWidth="1"/>
    <col min="9" max="9" width="8" style="17" bestFit="1" customWidth="1"/>
    <col min="10" max="10" width="6" style="17" bestFit="1" customWidth="1"/>
    <col min="11" max="11" width="16.88671875" style="17" bestFit="1" customWidth="1"/>
    <col min="12" max="12" width="6" style="17" bestFit="1" customWidth="1"/>
    <col min="13" max="13" width="8" style="17" bestFit="1" customWidth="1"/>
    <col min="14" max="14" width="5.6640625" style="17" bestFit="1" customWidth="1"/>
    <col min="15" max="15" width="29.88671875" style="17" customWidth="1"/>
    <col min="16" max="16" width="6.33203125" style="17" bestFit="1" customWidth="1"/>
    <col min="17" max="17" width="38" style="17" bestFit="1" customWidth="1"/>
    <col min="18" max="18" width="8.5546875" style="17" bestFit="1" customWidth="1"/>
    <col min="19" max="19" width="38.21875" style="17" customWidth="1"/>
    <col min="20" max="20" width="7.44140625" style="17" bestFit="1" customWidth="1"/>
    <col min="21" max="21" width="16.109375" style="17" customWidth="1"/>
    <col min="22" max="22" width="17.21875" style="17" customWidth="1"/>
    <col min="23" max="23" width="25.5546875" style="17" bestFit="1" customWidth="1"/>
    <col min="24" max="24" width="21.109375" style="17" bestFit="1" customWidth="1"/>
    <col min="25" max="25" width="27.33203125" style="17" customWidth="1"/>
    <col min="26" max="26" width="20.88671875" style="17" bestFit="1" customWidth="1"/>
    <col min="27" max="27" width="20.109375" style="17" bestFit="1" customWidth="1"/>
    <col min="28" max="28" width="12.33203125" style="17" bestFit="1" customWidth="1"/>
    <col min="29" max="29" width="16.44140625" style="17" bestFit="1" customWidth="1"/>
    <col min="30" max="16384" width="8.88671875" style="17"/>
  </cols>
  <sheetData>
    <row r="1" spans="1:29" x14ac:dyDescent="0.25">
      <c r="A1" s="40" t="s">
        <v>0</v>
      </c>
      <c r="B1" s="40" t="s">
        <v>1</v>
      </c>
      <c r="C1" s="40" t="s">
        <v>2</v>
      </c>
      <c r="D1" s="40" t="s">
        <v>3</v>
      </c>
      <c r="E1" s="40" t="s">
        <v>4</v>
      </c>
      <c r="F1" s="40" t="s">
        <v>5</v>
      </c>
      <c r="G1" s="40" t="s">
        <v>6</v>
      </c>
      <c r="H1" s="40"/>
      <c r="I1" s="40"/>
      <c r="J1" s="40"/>
      <c r="K1" s="40"/>
      <c r="L1" s="40"/>
      <c r="M1" s="40"/>
      <c r="N1" s="40"/>
      <c r="O1" s="40"/>
      <c r="P1" s="40"/>
      <c r="Q1" s="40"/>
      <c r="R1" s="40"/>
      <c r="S1" s="40"/>
      <c r="T1" s="40"/>
      <c r="U1" s="40" t="s">
        <v>7</v>
      </c>
      <c r="V1" s="40" t="s">
        <v>8</v>
      </c>
      <c r="W1" s="40" t="s">
        <v>9</v>
      </c>
      <c r="X1" s="40"/>
      <c r="Y1" s="40"/>
      <c r="Z1" s="40" t="s">
        <v>10</v>
      </c>
      <c r="AA1" s="40" t="s">
        <v>11</v>
      </c>
      <c r="AB1" s="39" t="s">
        <v>12</v>
      </c>
      <c r="AC1" s="40" t="s">
        <v>13</v>
      </c>
    </row>
    <row r="2" spans="1:29" ht="28.8" x14ac:dyDescent="0.25">
      <c r="A2" s="40"/>
      <c r="B2" s="40"/>
      <c r="C2" s="40"/>
      <c r="D2" s="40"/>
      <c r="E2" s="40"/>
      <c r="F2" s="40"/>
      <c r="G2" s="1" t="s">
        <v>14</v>
      </c>
      <c r="H2" s="1" t="s">
        <v>15</v>
      </c>
      <c r="I2" s="1" t="s">
        <v>16</v>
      </c>
      <c r="J2" s="1" t="s">
        <v>15</v>
      </c>
      <c r="K2" s="1" t="s">
        <v>17</v>
      </c>
      <c r="L2" s="1" t="s">
        <v>15</v>
      </c>
      <c r="M2" s="1" t="s">
        <v>18</v>
      </c>
      <c r="N2" s="1" t="s">
        <v>15</v>
      </c>
      <c r="O2" s="1" t="s">
        <v>19</v>
      </c>
      <c r="P2" s="1" t="s">
        <v>15</v>
      </c>
      <c r="Q2" s="1" t="s">
        <v>20</v>
      </c>
      <c r="R2" s="1" t="s">
        <v>15</v>
      </c>
      <c r="S2" s="1" t="s">
        <v>21</v>
      </c>
      <c r="T2" s="1" t="s">
        <v>15</v>
      </c>
      <c r="U2" s="40"/>
      <c r="V2" s="40"/>
      <c r="W2" s="1" t="s">
        <v>22</v>
      </c>
      <c r="X2" s="1" t="s">
        <v>23</v>
      </c>
      <c r="Y2" s="1" t="s">
        <v>24</v>
      </c>
      <c r="Z2" s="40"/>
      <c r="AA2" s="40"/>
      <c r="AB2" s="39"/>
      <c r="AC2" s="40"/>
    </row>
    <row r="3" spans="1:29" ht="129.6" x14ac:dyDescent="0.25">
      <c r="A3" s="35">
        <v>1</v>
      </c>
      <c r="B3" s="35">
        <v>2019211206</v>
      </c>
      <c r="C3" s="35" t="s">
        <v>658</v>
      </c>
      <c r="D3" s="35" t="s">
        <v>876</v>
      </c>
      <c r="E3" s="35">
        <v>18734462468</v>
      </c>
      <c r="F3" s="35" t="s">
        <v>352</v>
      </c>
      <c r="G3" s="35" t="s">
        <v>659</v>
      </c>
      <c r="H3" s="35">
        <v>45</v>
      </c>
      <c r="I3" s="35">
        <v>45</v>
      </c>
      <c r="J3" s="35"/>
      <c r="K3" s="35"/>
      <c r="L3" s="35"/>
      <c r="M3" s="35"/>
      <c r="N3" s="35"/>
      <c r="O3" s="35"/>
      <c r="P3" s="35"/>
      <c r="Q3" s="35" t="s">
        <v>660</v>
      </c>
      <c r="R3" s="35">
        <v>36</v>
      </c>
      <c r="S3" s="35" t="s">
        <v>661</v>
      </c>
      <c r="T3" s="35">
        <v>5</v>
      </c>
      <c r="U3" s="35">
        <f>H3+J3+L3+N3+P3+R3+T3</f>
        <v>86</v>
      </c>
      <c r="V3" s="35">
        <f>U3*0.9</f>
        <v>77.400000000000006</v>
      </c>
      <c r="W3" s="35"/>
      <c r="X3" s="35"/>
      <c r="Y3" s="35"/>
      <c r="Z3" s="35"/>
      <c r="AA3" s="35">
        <v>0</v>
      </c>
      <c r="AB3" s="35">
        <f>V3+AA3</f>
        <v>77.400000000000006</v>
      </c>
      <c r="AC3" s="35"/>
    </row>
    <row r="4" spans="1:29" ht="120" x14ac:dyDescent="0.25">
      <c r="A4" s="35">
        <v>2</v>
      </c>
      <c r="B4" s="35">
        <v>2019211208</v>
      </c>
      <c r="C4" s="35" t="s">
        <v>690</v>
      </c>
      <c r="D4" s="35" t="s">
        <v>876</v>
      </c>
      <c r="E4" s="35">
        <v>13006162625</v>
      </c>
      <c r="F4" s="35" t="s">
        <v>691</v>
      </c>
      <c r="G4" s="35" t="s">
        <v>918</v>
      </c>
      <c r="H4" s="35">
        <v>59</v>
      </c>
      <c r="I4" s="35"/>
      <c r="J4" s="35"/>
      <c r="K4" s="35"/>
      <c r="L4" s="35"/>
      <c r="M4" s="35"/>
      <c r="N4" s="35"/>
      <c r="O4" s="35" t="s">
        <v>917</v>
      </c>
      <c r="P4" s="35">
        <v>11.2</v>
      </c>
      <c r="Q4" s="35"/>
      <c r="R4" s="35"/>
      <c r="S4" s="35" t="s">
        <v>669</v>
      </c>
      <c r="T4" s="35">
        <v>15</v>
      </c>
      <c r="U4" s="35">
        <f>H4+J4+L4+N4+P4+R4+T4</f>
        <v>85.2</v>
      </c>
      <c r="V4" s="35">
        <f>U4*0.9</f>
        <v>76.680000000000007</v>
      </c>
      <c r="W4" s="35"/>
      <c r="X4" s="35"/>
      <c r="Y4" s="35"/>
      <c r="Z4" s="35"/>
      <c r="AA4" s="35"/>
      <c r="AB4" s="35">
        <f>V4+AA4</f>
        <v>76.680000000000007</v>
      </c>
      <c r="AC4" s="35"/>
    </row>
    <row r="5" spans="1:29" ht="86.4" x14ac:dyDescent="0.25">
      <c r="A5" s="35">
        <v>3</v>
      </c>
      <c r="B5" s="35">
        <v>2019211210</v>
      </c>
      <c r="C5" s="35" t="s">
        <v>584</v>
      </c>
      <c r="D5" s="35" t="s">
        <v>876</v>
      </c>
      <c r="E5" s="35">
        <v>13896726548</v>
      </c>
      <c r="F5" s="35" t="s">
        <v>585</v>
      </c>
      <c r="G5" s="35" t="s">
        <v>586</v>
      </c>
      <c r="H5" s="35">
        <v>53.5</v>
      </c>
      <c r="I5" s="35"/>
      <c r="J5" s="35"/>
      <c r="K5" s="35"/>
      <c r="L5" s="35"/>
      <c r="M5" s="35"/>
      <c r="N5" s="35"/>
      <c r="O5" s="35"/>
      <c r="P5" s="35"/>
      <c r="Q5" s="35"/>
      <c r="R5" s="35"/>
      <c r="S5" s="35" t="s">
        <v>587</v>
      </c>
      <c r="T5" s="35">
        <v>15</v>
      </c>
      <c r="U5" s="35">
        <f>T5+R5+H5+J5+L5+N5+P5</f>
        <v>68.5</v>
      </c>
      <c r="V5" s="35">
        <f>U5*0.9</f>
        <v>61.65</v>
      </c>
      <c r="W5" s="35" t="s">
        <v>588</v>
      </c>
      <c r="X5" s="35"/>
      <c r="Y5" s="35"/>
      <c r="Z5" s="35">
        <v>1</v>
      </c>
      <c r="AA5" s="35">
        <f>Z5*0.1</f>
        <v>0.1</v>
      </c>
      <c r="AB5" s="35">
        <f>AA5+V5</f>
        <v>61.75</v>
      </c>
      <c r="AC5" s="35"/>
    </row>
    <row r="6" spans="1:29" ht="43.2" x14ac:dyDescent="0.25">
      <c r="A6" s="35">
        <v>4</v>
      </c>
      <c r="B6" s="35">
        <v>2019211209</v>
      </c>
      <c r="C6" s="35" t="s">
        <v>495</v>
      </c>
      <c r="D6" s="35" t="s">
        <v>876</v>
      </c>
      <c r="E6" s="35">
        <v>15885341860</v>
      </c>
      <c r="F6" s="35" t="s">
        <v>352</v>
      </c>
      <c r="G6" s="35" t="s">
        <v>496</v>
      </c>
      <c r="H6" s="35">
        <v>10.5</v>
      </c>
      <c r="I6" s="35"/>
      <c r="J6" s="35">
        <v>0</v>
      </c>
      <c r="K6" s="35"/>
      <c r="L6" s="35">
        <v>0</v>
      </c>
      <c r="M6" s="35"/>
      <c r="N6" s="35">
        <v>0</v>
      </c>
      <c r="O6" s="35"/>
      <c r="P6" s="35">
        <v>0</v>
      </c>
      <c r="Q6" s="35" t="s">
        <v>497</v>
      </c>
      <c r="R6" s="35">
        <v>18</v>
      </c>
      <c r="S6" s="35" t="s">
        <v>498</v>
      </c>
      <c r="T6" s="35">
        <v>5</v>
      </c>
      <c r="U6" s="35">
        <v>33.5</v>
      </c>
      <c r="V6" s="35">
        <v>30.5</v>
      </c>
      <c r="W6" s="35"/>
      <c r="X6" s="35"/>
      <c r="Y6" s="35"/>
      <c r="Z6" s="35">
        <v>0</v>
      </c>
      <c r="AA6" s="35">
        <v>0</v>
      </c>
      <c r="AB6" s="35">
        <v>30.5</v>
      </c>
      <c r="AC6" s="35"/>
    </row>
    <row r="7" spans="1:29" ht="57.6" x14ac:dyDescent="0.25">
      <c r="A7" s="35">
        <v>5</v>
      </c>
      <c r="B7" s="35">
        <v>2019211233</v>
      </c>
      <c r="C7" s="35" t="s">
        <v>843</v>
      </c>
      <c r="D7" s="35" t="s">
        <v>876</v>
      </c>
      <c r="E7" s="35">
        <v>15681951938</v>
      </c>
      <c r="F7" s="35" t="s">
        <v>352</v>
      </c>
      <c r="G7" s="35" t="s">
        <v>844</v>
      </c>
      <c r="H7" s="35">
        <v>4.5</v>
      </c>
      <c r="I7" s="35"/>
      <c r="J7" s="35"/>
      <c r="K7" s="35"/>
      <c r="L7" s="35"/>
      <c r="M7" s="35"/>
      <c r="N7" s="35"/>
      <c r="O7" s="35"/>
      <c r="P7" s="35"/>
      <c r="Q7" s="35" t="s">
        <v>845</v>
      </c>
      <c r="R7" s="35">
        <v>18</v>
      </c>
      <c r="S7" s="35" t="s">
        <v>830</v>
      </c>
      <c r="T7" s="35">
        <v>10</v>
      </c>
      <c r="U7" s="35">
        <v>32.5</v>
      </c>
      <c r="V7" s="35">
        <f>U7*0.9</f>
        <v>29.25</v>
      </c>
      <c r="W7" s="35" t="s">
        <v>846</v>
      </c>
      <c r="X7" s="35" t="s">
        <v>847</v>
      </c>
      <c r="Y7" s="35"/>
      <c r="Z7" s="35">
        <v>6</v>
      </c>
      <c r="AA7" s="35">
        <v>0.6</v>
      </c>
      <c r="AB7" s="35">
        <f>V7+AA7</f>
        <v>29.85</v>
      </c>
      <c r="AC7" s="35"/>
    </row>
    <row r="8" spans="1:29" ht="86.4" x14ac:dyDescent="0.25">
      <c r="A8" s="35">
        <v>6</v>
      </c>
      <c r="B8" s="35">
        <v>2019211226</v>
      </c>
      <c r="C8" s="35" t="s">
        <v>692</v>
      </c>
      <c r="D8" s="35" t="s">
        <v>876</v>
      </c>
      <c r="E8" s="35">
        <v>18772405499</v>
      </c>
      <c r="F8" s="35" t="s">
        <v>490</v>
      </c>
      <c r="G8" s="35" t="s">
        <v>693</v>
      </c>
      <c r="H8" s="35">
        <v>16.5</v>
      </c>
      <c r="I8" s="35"/>
      <c r="J8" s="35"/>
      <c r="K8" s="35"/>
      <c r="L8" s="35"/>
      <c r="M8" s="35"/>
      <c r="N8" s="35"/>
      <c r="O8" s="35"/>
      <c r="P8" s="35"/>
      <c r="Q8" s="35"/>
      <c r="R8" s="35"/>
      <c r="S8" s="35" t="s">
        <v>694</v>
      </c>
      <c r="T8" s="35">
        <v>4</v>
      </c>
      <c r="U8" s="35">
        <f>H8+J8+L8+N8+P8+R8+T8</f>
        <v>20.5</v>
      </c>
      <c r="V8" s="35">
        <f>U8*0.9</f>
        <v>18.45</v>
      </c>
      <c r="W8" s="35" t="s">
        <v>695</v>
      </c>
      <c r="X8" s="35" t="s">
        <v>696</v>
      </c>
      <c r="Y8" s="35" t="s">
        <v>697</v>
      </c>
      <c r="Z8" s="35">
        <v>10</v>
      </c>
      <c r="AA8" s="35">
        <v>1</v>
      </c>
      <c r="AB8" s="35">
        <f>V8+AA8</f>
        <v>19.45</v>
      </c>
      <c r="AC8" s="35"/>
    </row>
    <row r="9" spans="1:29" ht="43.2" x14ac:dyDescent="0.25">
      <c r="A9" s="35">
        <v>7</v>
      </c>
      <c r="B9" s="35">
        <v>2019211220</v>
      </c>
      <c r="C9" s="35" t="s">
        <v>772</v>
      </c>
      <c r="D9" s="35" t="s">
        <v>876</v>
      </c>
      <c r="E9" s="35">
        <v>18398621354</v>
      </c>
      <c r="F9" s="35" t="s">
        <v>484</v>
      </c>
      <c r="G9" s="35" t="s">
        <v>773</v>
      </c>
      <c r="H9" s="35">
        <v>10</v>
      </c>
      <c r="I9" s="35"/>
      <c r="J9" s="35"/>
      <c r="K9" s="35"/>
      <c r="L9" s="35"/>
      <c r="M9" s="35"/>
      <c r="N9" s="35"/>
      <c r="O9" s="35"/>
      <c r="P9" s="35"/>
      <c r="Q9" s="35"/>
      <c r="R9" s="35"/>
      <c r="S9" s="35" t="s">
        <v>774</v>
      </c>
      <c r="T9" s="35">
        <v>10</v>
      </c>
      <c r="U9" s="35">
        <f>H9+J9+L9+N9+P9+R9+T9</f>
        <v>20</v>
      </c>
      <c r="V9" s="35">
        <f>U9*0.9</f>
        <v>18</v>
      </c>
      <c r="W9" s="35" t="s">
        <v>775</v>
      </c>
      <c r="X9" s="35"/>
      <c r="Y9" s="35"/>
      <c r="Z9" s="35">
        <v>1</v>
      </c>
      <c r="AA9" s="35">
        <v>0.1</v>
      </c>
      <c r="AB9" s="35">
        <f>V9+AA9</f>
        <v>18.100000000000001</v>
      </c>
      <c r="AC9" s="35"/>
    </row>
    <row r="10" spans="1:29" ht="172.8" x14ac:dyDescent="0.25">
      <c r="A10" s="35">
        <v>8</v>
      </c>
      <c r="B10" s="35">
        <v>2019211223</v>
      </c>
      <c r="C10" s="35" t="s">
        <v>598</v>
      </c>
      <c r="D10" s="35" t="s">
        <v>876</v>
      </c>
      <c r="E10" s="35">
        <v>17883651021</v>
      </c>
      <c r="F10" s="35" t="s">
        <v>599</v>
      </c>
      <c r="G10" s="35" t="s">
        <v>29</v>
      </c>
      <c r="H10" s="35">
        <v>0</v>
      </c>
      <c r="I10" s="35" t="s">
        <v>29</v>
      </c>
      <c r="J10" s="35">
        <v>0</v>
      </c>
      <c r="K10" s="35" t="s">
        <v>29</v>
      </c>
      <c r="L10" s="35">
        <v>0</v>
      </c>
      <c r="M10" s="35" t="s">
        <v>29</v>
      </c>
      <c r="N10" s="35"/>
      <c r="O10" s="35" t="s">
        <v>29</v>
      </c>
      <c r="P10" s="35">
        <v>0</v>
      </c>
      <c r="Q10" s="35" t="s">
        <v>29</v>
      </c>
      <c r="R10" s="35">
        <v>0</v>
      </c>
      <c r="S10" s="35" t="s">
        <v>600</v>
      </c>
      <c r="T10" s="35">
        <v>17</v>
      </c>
      <c r="U10" s="35">
        <f>T10+R10+H10+J10+L10+N10+P10</f>
        <v>17</v>
      </c>
      <c r="V10" s="35">
        <f>U10*0.9</f>
        <v>15.3</v>
      </c>
      <c r="W10" s="35" t="s">
        <v>276</v>
      </c>
      <c r="X10" s="35" t="s">
        <v>319</v>
      </c>
      <c r="Y10" s="35" t="s">
        <v>601</v>
      </c>
      <c r="Z10" s="35">
        <v>8.25</v>
      </c>
      <c r="AA10" s="35">
        <f>Z10*0.1</f>
        <v>0.82500000000000007</v>
      </c>
      <c r="AB10" s="35">
        <f>AA10+V10</f>
        <v>16.125</v>
      </c>
      <c r="AC10" s="35"/>
    </row>
    <row r="11" spans="1:29" ht="28.8" x14ac:dyDescent="0.25">
      <c r="A11" s="35">
        <v>9</v>
      </c>
      <c r="B11" s="35">
        <v>2019211204</v>
      </c>
      <c r="C11" s="35" t="s">
        <v>475</v>
      </c>
      <c r="D11" s="35" t="s">
        <v>876</v>
      </c>
      <c r="E11" s="35">
        <v>17729905153</v>
      </c>
      <c r="F11" s="35" t="s">
        <v>268</v>
      </c>
      <c r="G11" s="35"/>
      <c r="H11" s="35"/>
      <c r="I11" s="35"/>
      <c r="J11" s="35"/>
      <c r="K11" s="35"/>
      <c r="L11" s="35"/>
      <c r="M11" s="35"/>
      <c r="N11" s="35"/>
      <c r="O11" s="35"/>
      <c r="P11" s="35"/>
      <c r="Q11" s="35"/>
      <c r="R11" s="35"/>
      <c r="S11" s="35" t="s">
        <v>476</v>
      </c>
      <c r="T11" s="35">
        <v>15</v>
      </c>
      <c r="U11" s="35">
        <v>15</v>
      </c>
      <c r="V11" s="35">
        <v>13.5</v>
      </c>
      <c r="W11" s="35"/>
      <c r="X11" s="35" t="s">
        <v>477</v>
      </c>
      <c r="Y11" s="35"/>
      <c r="Z11" s="35">
        <v>3</v>
      </c>
      <c r="AA11" s="35">
        <f>Z11*0.1</f>
        <v>0.30000000000000004</v>
      </c>
      <c r="AB11" s="35">
        <f>AA11+V11</f>
        <v>13.8</v>
      </c>
      <c r="AC11" s="35"/>
    </row>
    <row r="12" spans="1:29" ht="28.8" x14ac:dyDescent="0.25">
      <c r="A12" s="35">
        <v>10</v>
      </c>
      <c r="B12" s="35">
        <v>2019211211</v>
      </c>
      <c r="C12" s="35" t="s">
        <v>589</v>
      </c>
      <c r="D12" s="35" t="s">
        <v>876</v>
      </c>
      <c r="E12" s="35">
        <v>15683298014</v>
      </c>
      <c r="F12" s="35" t="s">
        <v>268</v>
      </c>
      <c r="G12" s="35"/>
      <c r="H12" s="35"/>
      <c r="I12" s="35"/>
      <c r="J12" s="35"/>
      <c r="K12" s="35"/>
      <c r="L12" s="35"/>
      <c r="M12" s="35"/>
      <c r="N12" s="35"/>
      <c r="O12" s="35"/>
      <c r="P12" s="35"/>
      <c r="Q12" s="35"/>
      <c r="R12" s="35"/>
      <c r="S12" s="35" t="s">
        <v>590</v>
      </c>
      <c r="T12" s="35">
        <v>15</v>
      </c>
      <c r="U12" s="35">
        <v>15</v>
      </c>
      <c r="V12" s="35">
        <v>13.5</v>
      </c>
      <c r="W12" s="35"/>
      <c r="X12" s="35"/>
      <c r="Y12" s="35" t="s">
        <v>486</v>
      </c>
      <c r="Z12" s="35">
        <v>0.5</v>
      </c>
      <c r="AA12" s="35">
        <f>Z12*0.1</f>
        <v>0.05</v>
      </c>
      <c r="AB12" s="35">
        <f>AA12+V12</f>
        <v>13.55</v>
      </c>
      <c r="AC12" s="35"/>
    </row>
    <row r="13" spans="1:29" ht="28.8" x14ac:dyDescent="0.25">
      <c r="A13" s="35">
        <v>11</v>
      </c>
      <c r="B13" s="35">
        <v>2019211207</v>
      </c>
      <c r="C13" s="35" t="s">
        <v>487</v>
      </c>
      <c r="D13" s="35" t="s">
        <v>876</v>
      </c>
      <c r="E13" s="35">
        <v>17853149533</v>
      </c>
      <c r="F13" s="35" t="s">
        <v>268</v>
      </c>
      <c r="G13" s="35"/>
      <c r="H13" s="35">
        <v>0</v>
      </c>
      <c r="I13" s="35"/>
      <c r="J13" s="35">
        <v>0</v>
      </c>
      <c r="K13" s="35"/>
      <c r="L13" s="35">
        <v>0</v>
      </c>
      <c r="M13" s="35"/>
      <c r="N13" s="35">
        <v>0</v>
      </c>
      <c r="O13" s="35"/>
      <c r="P13" s="35">
        <v>0</v>
      </c>
      <c r="Q13" s="35"/>
      <c r="R13" s="35"/>
      <c r="S13" s="35" t="s">
        <v>488</v>
      </c>
      <c r="T13" s="35">
        <v>15</v>
      </c>
      <c r="U13" s="35">
        <v>15</v>
      </c>
      <c r="V13" s="35">
        <v>13.5</v>
      </c>
      <c r="W13" s="35"/>
      <c r="X13" s="35"/>
      <c r="Y13" s="35"/>
      <c r="Z13" s="35">
        <v>0</v>
      </c>
      <c r="AA13" s="35"/>
      <c r="AB13" s="35">
        <v>13.5</v>
      </c>
      <c r="AC13" s="35"/>
    </row>
    <row r="14" spans="1:29" ht="57.6" x14ac:dyDescent="0.25">
      <c r="A14" s="35">
        <v>12</v>
      </c>
      <c r="B14" s="35">
        <v>2019211203</v>
      </c>
      <c r="C14" s="35" t="s">
        <v>581</v>
      </c>
      <c r="D14" s="35" t="s">
        <v>876</v>
      </c>
      <c r="E14" s="35">
        <v>15628077443</v>
      </c>
      <c r="F14" s="35" t="s">
        <v>490</v>
      </c>
      <c r="G14" s="35" t="s">
        <v>582</v>
      </c>
      <c r="H14" s="35">
        <v>2.5</v>
      </c>
      <c r="I14" s="35" t="s">
        <v>29</v>
      </c>
      <c r="J14" s="35">
        <v>0</v>
      </c>
      <c r="K14" s="35" t="s">
        <v>29</v>
      </c>
      <c r="L14" s="35">
        <v>0</v>
      </c>
      <c r="M14" s="35" t="s">
        <v>29</v>
      </c>
      <c r="N14" s="35">
        <v>0</v>
      </c>
      <c r="O14" s="35" t="s">
        <v>29</v>
      </c>
      <c r="P14" s="35">
        <v>0</v>
      </c>
      <c r="Q14" s="35" t="s">
        <v>29</v>
      </c>
      <c r="R14" s="35">
        <v>0</v>
      </c>
      <c r="S14" s="35" t="s">
        <v>583</v>
      </c>
      <c r="T14" s="35">
        <v>10</v>
      </c>
      <c r="U14" s="35">
        <f>T14+R14+H14+J14+L14+N14+P14</f>
        <v>12.5</v>
      </c>
      <c r="V14" s="35">
        <v>11.25</v>
      </c>
      <c r="W14" s="35" t="s">
        <v>29</v>
      </c>
      <c r="X14" s="35" t="s">
        <v>29</v>
      </c>
      <c r="Y14" s="35" t="s">
        <v>29</v>
      </c>
      <c r="Z14" s="35">
        <v>0</v>
      </c>
      <c r="AA14" s="35">
        <v>0</v>
      </c>
      <c r="AB14" s="35">
        <f>(U14)*0.9+Z14*0.1</f>
        <v>11.25</v>
      </c>
      <c r="AC14" s="35"/>
    </row>
    <row r="15" spans="1:29" ht="57.6" x14ac:dyDescent="0.25">
      <c r="A15" s="35">
        <v>13</v>
      </c>
      <c r="B15" s="35">
        <v>2019211197</v>
      </c>
      <c r="C15" s="35" t="s">
        <v>365</v>
      </c>
      <c r="D15" s="35" t="s">
        <v>876</v>
      </c>
      <c r="E15" s="35">
        <v>15828114160</v>
      </c>
      <c r="F15" s="35" t="s">
        <v>189</v>
      </c>
      <c r="G15" s="35" t="s">
        <v>366</v>
      </c>
      <c r="H15" s="35">
        <v>10.5</v>
      </c>
      <c r="I15" s="35"/>
      <c r="J15" s="35"/>
      <c r="K15" s="35"/>
      <c r="L15" s="35"/>
      <c r="M15" s="35"/>
      <c r="N15" s="35"/>
      <c r="O15" s="35"/>
      <c r="P15" s="35"/>
      <c r="Q15" s="35"/>
      <c r="R15" s="35"/>
      <c r="S15" s="35" t="s">
        <v>367</v>
      </c>
      <c r="T15" s="35">
        <v>0</v>
      </c>
      <c r="U15" s="35">
        <f>H15+J15+L15+N15+P15+R15+T15</f>
        <v>10.5</v>
      </c>
      <c r="V15" s="35">
        <f>U15*0.9</f>
        <v>9.4500000000000011</v>
      </c>
      <c r="W15" s="35" t="s">
        <v>368</v>
      </c>
      <c r="X15" s="35" t="s">
        <v>369</v>
      </c>
      <c r="Y15" s="35"/>
      <c r="Z15" s="35">
        <v>8</v>
      </c>
      <c r="AA15" s="35">
        <f>Z15*0.1</f>
        <v>0.8</v>
      </c>
      <c r="AB15" s="35">
        <f>AA15+V15</f>
        <v>10.250000000000002</v>
      </c>
      <c r="AC15" s="35"/>
    </row>
    <row r="16" spans="1:29" ht="115.2" x14ac:dyDescent="0.25">
      <c r="A16" s="35">
        <v>14</v>
      </c>
      <c r="B16" s="35">
        <v>2019211222</v>
      </c>
      <c r="C16" s="35" t="s">
        <v>783</v>
      </c>
      <c r="D16" s="35" t="s">
        <v>876</v>
      </c>
      <c r="E16" s="35">
        <v>15308320689</v>
      </c>
      <c r="F16" s="35" t="s">
        <v>784</v>
      </c>
      <c r="G16" s="35"/>
      <c r="H16" s="35"/>
      <c r="I16" s="35"/>
      <c r="J16" s="35"/>
      <c r="K16" s="35"/>
      <c r="L16" s="35"/>
      <c r="M16" s="35"/>
      <c r="N16" s="35"/>
      <c r="O16" s="35"/>
      <c r="P16" s="35"/>
      <c r="Q16" s="35"/>
      <c r="R16" s="35"/>
      <c r="S16" s="35" t="s">
        <v>485</v>
      </c>
      <c r="T16" s="35">
        <v>10</v>
      </c>
      <c r="U16" s="35">
        <f>H16+J16+L16+N16+P16+R16+T16</f>
        <v>10</v>
      </c>
      <c r="V16" s="35">
        <f>U16*0.9</f>
        <v>9</v>
      </c>
      <c r="W16" s="35" t="s">
        <v>785</v>
      </c>
      <c r="X16" s="35" t="s">
        <v>786</v>
      </c>
      <c r="Y16" s="35"/>
      <c r="Z16" s="35">
        <v>6.5</v>
      </c>
      <c r="AA16" s="35">
        <v>0.65</v>
      </c>
      <c r="AB16" s="35">
        <f>V16+AA16</f>
        <v>9.65</v>
      </c>
      <c r="AC16" s="35"/>
    </row>
    <row r="17" spans="1:29" ht="43.2" x14ac:dyDescent="0.25">
      <c r="A17" s="35">
        <v>15</v>
      </c>
      <c r="B17" s="35">
        <v>2019211214</v>
      </c>
      <c r="C17" s="35" t="s">
        <v>684</v>
      </c>
      <c r="D17" s="35" t="s">
        <v>876</v>
      </c>
      <c r="E17" s="35">
        <v>18281590793</v>
      </c>
      <c r="F17" s="35" t="s">
        <v>685</v>
      </c>
      <c r="G17" s="35"/>
      <c r="H17" s="35"/>
      <c r="I17" s="35"/>
      <c r="J17" s="35"/>
      <c r="K17" s="35"/>
      <c r="L17" s="35"/>
      <c r="M17" s="35"/>
      <c r="N17" s="35"/>
      <c r="O17" s="35"/>
      <c r="P17" s="35"/>
      <c r="Q17" s="35"/>
      <c r="R17" s="35"/>
      <c r="S17" s="35" t="s">
        <v>686</v>
      </c>
      <c r="T17" s="35">
        <v>10</v>
      </c>
      <c r="U17" s="35">
        <f>H17+J17+L17+N17+P17+R17+T17</f>
        <v>10</v>
      </c>
      <c r="V17" s="35">
        <f>U17*0.9</f>
        <v>9</v>
      </c>
      <c r="W17" s="35" t="s">
        <v>687</v>
      </c>
      <c r="X17" s="35" t="s">
        <v>688</v>
      </c>
      <c r="Y17" s="35" t="s">
        <v>689</v>
      </c>
      <c r="Z17" s="35">
        <v>4.5</v>
      </c>
      <c r="AA17" s="35">
        <v>0.45</v>
      </c>
      <c r="AB17" s="35">
        <f>V17+AA17</f>
        <v>9.4499999999999993</v>
      </c>
      <c r="AC17" s="35"/>
    </row>
    <row r="18" spans="1:29" ht="43.2" x14ac:dyDescent="0.25">
      <c r="A18" s="35">
        <v>16</v>
      </c>
      <c r="B18" s="35">
        <v>2019211195</v>
      </c>
      <c r="C18" s="35" t="s">
        <v>478</v>
      </c>
      <c r="D18" s="35" t="s">
        <v>876</v>
      </c>
      <c r="E18" s="35">
        <v>15528327536</v>
      </c>
      <c r="F18" s="35" t="s">
        <v>180</v>
      </c>
      <c r="G18" s="35" t="s">
        <v>29</v>
      </c>
      <c r="H18" s="35">
        <v>0</v>
      </c>
      <c r="I18" s="35" t="s">
        <v>29</v>
      </c>
      <c r="J18" s="35">
        <v>0</v>
      </c>
      <c r="K18" s="35" t="s">
        <v>29</v>
      </c>
      <c r="L18" s="35">
        <v>0</v>
      </c>
      <c r="M18" s="35" t="s">
        <v>29</v>
      </c>
      <c r="N18" s="35">
        <v>0</v>
      </c>
      <c r="O18" s="35" t="s">
        <v>29</v>
      </c>
      <c r="P18" s="35">
        <v>0</v>
      </c>
      <c r="Q18" s="35" t="s">
        <v>29</v>
      </c>
      <c r="R18" s="35">
        <v>0</v>
      </c>
      <c r="S18" s="35" t="s">
        <v>479</v>
      </c>
      <c r="T18" s="35">
        <v>10</v>
      </c>
      <c r="U18" s="35">
        <v>10</v>
      </c>
      <c r="V18" s="35">
        <v>9</v>
      </c>
      <c r="W18" s="35" t="s">
        <v>480</v>
      </c>
      <c r="X18" s="35" t="s">
        <v>29</v>
      </c>
      <c r="Y18" s="35" t="s">
        <v>481</v>
      </c>
      <c r="Z18" s="35">
        <v>1.75</v>
      </c>
      <c r="AA18" s="35">
        <v>0.17499999999999999</v>
      </c>
      <c r="AB18" s="38">
        <v>9.1750000000000007</v>
      </c>
      <c r="AC18" s="35"/>
    </row>
    <row r="19" spans="1:29" ht="28.8" x14ac:dyDescent="0.25">
      <c r="A19" s="35">
        <v>17</v>
      </c>
      <c r="B19" s="35">
        <v>2019211221</v>
      </c>
      <c r="C19" s="35" t="s">
        <v>778</v>
      </c>
      <c r="D19" s="35" t="s">
        <v>876</v>
      </c>
      <c r="E19" s="35">
        <v>18398615087</v>
      </c>
      <c r="F19" s="35" t="s">
        <v>599</v>
      </c>
      <c r="G19" s="35"/>
      <c r="H19" s="35"/>
      <c r="I19" s="35"/>
      <c r="J19" s="35"/>
      <c r="K19" s="35"/>
      <c r="L19" s="35"/>
      <c r="M19" s="35"/>
      <c r="N19" s="35"/>
      <c r="O19" s="35"/>
      <c r="P19" s="35"/>
      <c r="Q19" s="35"/>
      <c r="R19" s="35"/>
      <c r="S19" s="35" t="s">
        <v>779</v>
      </c>
      <c r="T19" s="35">
        <v>10</v>
      </c>
      <c r="U19" s="35">
        <f>H19+J19+L19+N19+P19+R19+T19</f>
        <v>10</v>
      </c>
      <c r="V19" s="35">
        <f>U19*0.9</f>
        <v>9</v>
      </c>
      <c r="W19" s="35" t="s">
        <v>780</v>
      </c>
      <c r="X19" s="35"/>
      <c r="Y19" s="35"/>
      <c r="Z19" s="35">
        <v>1</v>
      </c>
      <c r="AA19" s="35">
        <v>0.1</v>
      </c>
      <c r="AB19" s="35">
        <f>V19+AA19</f>
        <v>9.1</v>
      </c>
      <c r="AC19" s="35"/>
    </row>
    <row r="20" spans="1:29" ht="28.8" x14ac:dyDescent="0.25">
      <c r="A20" s="35">
        <v>18</v>
      </c>
      <c r="B20" s="35">
        <v>2019211200</v>
      </c>
      <c r="C20" s="35" t="s">
        <v>483</v>
      </c>
      <c r="D20" s="35" t="s">
        <v>876</v>
      </c>
      <c r="E20" s="35">
        <v>18728870757</v>
      </c>
      <c r="F20" s="35" t="s">
        <v>484</v>
      </c>
      <c r="G20" s="35" t="s">
        <v>29</v>
      </c>
      <c r="H20" s="35"/>
      <c r="I20" s="35" t="s">
        <v>29</v>
      </c>
      <c r="J20" s="35"/>
      <c r="K20" s="35" t="s">
        <v>29</v>
      </c>
      <c r="L20" s="35"/>
      <c r="M20" s="35" t="s">
        <v>29</v>
      </c>
      <c r="N20" s="35"/>
      <c r="O20" s="35" t="s">
        <v>29</v>
      </c>
      <c r="P20" s="35"/>
      <c r="Q20" s="35" t="s">
        <v>29</v>
      </c>
      <c r="R20" s="35"/>
      <c r="S20" s="35" t="s">
        <v>485</v>
      </c>
      <c r="T20" s="35">
        <v>10</v>
      </c>
      <c r="U20" s="35">
        <v>10</v>
      </c>
      <c r="V20" s="35">
        <v>9</v>
      </c>
      <c r="W20" s="35"/>
      <c r="X20" s="35"/>
      <c r="Y20" s="35" t="s">
        <v>486</v>
      </c>
      <c r="Z20" s="35">
        <v>0.5</v>
      </c>
      <c r="AA20" s="35">
        <v>0.05</v>
      </c>
      <c r="AB20" s="35">
        <v>9.0500000000000007</v>
      </c>
      <c r="AC20" s="35"/>
    </row>
    <row r="21" spans="1:29" ht="28.8" x14ac:dyDescent="0.25">
      <c r="A21" s="35">
        <v>19</v>
      </c>
      <c r="B21" s="35">
        <v>2019211193</v>
      </c>
      <c r="C21" s="35" t="s">
        <v>358</v>
      </c>
      <c r="D21" s="35" t="s">
        <v>876</v>
      </c>
      <c r="E21" s="35">
        <v>18280112031</v>
      </c>
      <c r="F21" s="35" t="s">
        <v>359</v>
      </c>
      <c r="G21" s="35" t="s">
        <v>29</v>
      </c>
      <c r="H21" s="35">
        <v>0</v>
      </c>
      <c r="I21" s="35" t="s">
        <v>29</v>
      </c>
      <c r="J21" s="35">
        <v>0</v>
      </c>
      <c r="K21" s="35" t="s">
        <v>29</v>
      </c>
      <c r="L21" s="35">
        <v>0</v>
      </c>
      <c r="M21" s="35" t="s">
        <v>29</v>
      </c>
      <c r="N21" s="35">
        <v>0</v>
      </c>
      <c r="O21" s="35" t="s">
        <v>29</v>
      </c>
      <c r="P21" s="35">
        <v>0</v>
      </c>
      <c r="Q21" s="35" t="s">
        <v>29</v>
      </c>
      <c r="R21" s="35">
        <v>0</v>
      </c>
      <c r="S21" s="35" t="s">
        <v>360</v>
      </c>
      <c r="T21" s="35">
        <v>10</v>
      </c>
      <c r="U21" s="35">
        <f>H21+J21+L21+N21+P21+R21+T21</f>
        <v>10</v>
      </c>
      <c r="V21" s="35">
        <f>U21*0.9</f>
        <v>9</v>
      </c>
      <c r="W21" s="35" t="s">
        <v>29</v>
      </c>
      <c r="X21" s="35" t="s">
        <v>29</v>
      </c>
      <c r="Y21" s="35" t="s">
        <v>29</v>
      </c>
      <c r="Z21" s="35">
        <v>0</v>
      </c>
      <c r="AA21" s="35">
        <v>0</v>
      </c>
      <c r="AB21" s="35">
        <f>V21+AA21</f>
        <v>9</v>
      </c>
      <c r="AC21" s="35"/>
    </row>
    <row r="22" spans="1:29" ht="28.8" x14ac:dyDescent="0.25">
      <c r="A22" s="35">
        <v>20</v>
      </c>
      <c r="B22" s="35">
        <v>2019211219</v>
      </c>
      <c r="C22" s="35" t="s">
        <v>768</v>
      </c>
      <c r="D22" s="35" t="s">
        <v>876</v>
      </c>
      <c r="E22" s="35">
        <v>15198267337</v>
      </c>
      <c r="F22" s="35" t="s">
        <v>599</v>
      </c>
      <c r="G22" s="35"/>
      <c r="H22" s="35"/>
      <c r="I22" s="35"/>
      <c r="J22" s="35"/>
      <c r="K22" s="35"/>
      <c r="L22" s="35"/>
      <c r="M22" s="35"/>
      <c r="N22" s="35"/>
      <c r="O22" s="35"/>
      <c r="P22" s="35"/>
      <c r="Q22" s="35"/>
      <c r="R22" s="35"/>
      <c r="S22" s="35" t="s">
        <v>769</v>
      </c>
      <c r="T22" s="35">
        <v>10</v>
      </c>
      <c r="U22" s="35">
        <f>H22+J22+L22+N22+P22+R22+T22</f>
        <v>10</v>
      </c>
      <c r="V22" s="35">
        <f>U22*0.9</f>
        <v>9</v>
      </c>
      <c r="W22" s="35"/>
      <c r="X22" s="35"/>
      <c r="Y22" s="35"/>
      <c r="Z22" s="35"/>
      <c r="AA22" s="35"/>
      <c r="AB22" s="35">
        <f>V22+AA22</f>
        <v>9</v>
      </c>
      <c r="AC22" s="35"/>
    </row>
    <row r="23" spans="1:29" ht="28.8" x14ac:dyDescent="0.25">
      <c r="A23" s="35">
        <v>21</v>
      </c>
      <c r="B23" s="35">
        <v>2019211225</v>
      </c>
      <c r="C23" s="35" t="s">
        <v>781</v>
      </c>
      <c r="D23" s="35" t="s">
        <v>876</v>
      </c>
      <c r="E23" s="35">
        <v>13566779313</v>
      </c>
      <c r="F23" s="35" t="s">
        <v>484</v>
      </c>
      <c r="G23" s="35"/>
      <c r="H23" s="35"/>
      <c r="I23" s="35"/>
      <c r="J23" s="35"/>
      <c r="K23" s="35"/>
      <c r="L23" s="35"/>
      <c r="M23" s="35"/>
      <c r="N23" s="35"/>
      <c r="O23" s="35"/>
      <c r="P23" s="35"/>
      <c r="Q23" s="35"/>
      <c r="R23" s="35"/>
      <c r="S23" s="35" t="s">
        <v>782</v>
      </c>
      <c r="T23" s="35">
        <v>10</v>
      </c>
      <c r="U23" s="35">
        <f>H23+J23+L23+N23+P23+R23+T23</f>
        <v>10</v>
      </c>
      <c r="V23" s="35">
        <f>U23*0.9</f>
        <v>9</v>
      </c>
      <c r="W23" s="35"/>
      <c r="X23" s="35"/>
      <c r="Y23" s="35"/>
      <c r="Z23" s="35"/>
      <c r="AA23" s="35"/>
      <c r="AB23" s="35">
        <f>V23+AA23</f>
        <v>9</v>
      </c>
      <c r="AC23" s="35"/>
    </row>
    <row r="24" spans="1:29" ht="115.2" x14ac:dyDescent="0.25">
      <c r="A24" s="35">
        <v>22</v>
      </c>
      <c r="B24" s="35">
        <v>2019211202</v>
      </c>
      <c r="C24" s="35" t="s">
        <v>489</v>
      </c>
      <c r="D24" s="35" t="s">
        <v>876</v>
      </c>
      <c r="E24" s="35">
        <v>19982048984</v>
      </c>
      <c r="F24" s="35" t="s">
        <v>490</v>
      </c>
      <c r="G24" s="35" t="s">
        <v>491</v>
      </c>
      <c r="H24" s="35">
        <v>3.25</v>
      </c>
      <c r="I24" s="35"/>
      <c r="J24" s="35"/>
      <c r="K24" s="35"/>
      <c r="L24" s="35"/>
      <c r="M24" s="35"/>
      <c r="N24" s="35"/>
      <c r="O24" s="35"/>
      <c r="P24" s="35"/>
      <c r="Q24" s="35"/>
      <c r="R24" s="35"/>
      <c r="S24" s="35" t="s">
        <v>492</v>
      </c>
      <c r="T24" s="35">
        <v>4</v>
      </c>
      <c r="U24" s="35">
        <v>7.25</v>
      </c>
      <c r="V24" s="35">
        <f>U24*0.9</f>
        <v>6.5250000000000004</v>
      </c>
      <c r="W24" s="35" t="s">
        <v>493</v>
      </c>
      <c r="X24" s="35" t="s">
        <v>494</v>
      </c>
      <c r="Y24" s="35"/>
      <c r="Z24" s="35">
        <v>7</v>
      </c>
      <c r="AA24" s="35">
        <v>0.7</v>
      </c>
      <c r="AB24" s="35">
        <f>V24+AA24</f>
        <v>7.2250000000000005</v>
      </c>
      <c r="AC24" s="35"/>
    </row>
    <row r="25" spans="1:29" ht="43.2" x14ac:dyDescent="0.25">
      <c r="A25" s="35">
        <v>23</v>
      </c>
      <c r="B25" s="35">
        <v>2019211205</v>
      </c>
      <c r="C25" s="35" t="s">
        <v>472</v>
      </c>
      <c r="D25" s="35" t="s">
        <v>876</v>
      </c>
      <c r="E25" s="35">
        <v>18876551009</v>
      </c>
      <c r="F25" s="35" t="s">
        <v>268</v>
      </c>
      <c r="G25" s="35"/>
      <c r="H25" s="35"/>
      <c r="I25" s="35"/>
      <c r="J25" s="35"/>
      <c r="K25" s="35"/>
      <c r="L25" s="35"/>
      <c r="M25" s="35"/>
      <c r="N25" s="35"/>
      <c r="O25" s="35"/>
      <c r="P25" s="35"/>
      <c r="Q25" s="35"/>
      <c r="R25" s="35"/>
      <c r="S25" s="35" t="s">
        <v>404</v>
      </c>
      <c r="T25" s="35" t="s">
        <v>187</v>
      </c>
      <c r="U25" s="35">
        <v>7</v>
      </c>
      <c r="V25" s="35">
        <v>6.3</v>
      </c>
      <c r="W25" s="35" t="s">
        <v>473</v>
      </c>
      <c r="X25" s="35" t="s">
        <v>474</v>
      </c>
      <c r="Y25" s="35"/>
      <c r="Z25" s="35">
        <v>4</v>
      </c>
      <c r="AA25" s="35">
        <v>0.4</v>
      </c>
      <c r="AB25" s="35">
        <v>6.7</v>
      </c>
      <c r="AC25" s="35"/>
    </row>
    <row r="26" spans="1:29" ht="86.4" x14ac:dyDescent="0.25">
      <c r="A26" s="35">
        <v>24</v>
      </c>
      <c r="B26" s="35">
        <v>2019211194</v>
      </c>
      <c r="C26" s="35" t="s">
        <v>351</v>
      </c>
      <c r="D26" s="35" t="s">
        <v>876</v>
      </c>
      <c r="E26" s="35">
        <v>15181849499</v>
      </c>
      <c r="F26" s="35" t="s">
        <v>352</v>
      </c>
      <c r="G26" s="35" t="s">
        <v>353</v>
      </c>
      <c r="H26" s="35">
        <v>0</v>
      </c>
      <c r="I26" s="35"/>
      <c r="J26" s="35"/>
      <c r="K26" s="35"/>
      <c r="L26" s="35"/>
      <c r="M26" s="35"/>
      <c r="N26" s="35"/>
      <c r="O26" s="35"/>
      <c r="P26" s="35"/>
      <c r="Q26" s="35"/>
      <c r="R26" s="35"/>
      <c r="S26" s="35" t="s">
        <v>354</v>
      </c>
      <c r="T26" s="35">
        <v>7</v>
      </c>
      <c r="U26" s="35">
        <f>H26+J26+L26+N26+P26+R26+T26</f>
        <v>7</v>
      </c>
      <c r="V26" s="35">
        <f>U26*0.9</f>
        <v>6.3</v>
      </c>
      <c r="W26" s="35" t="s">
        <v>355</v>
      </c>
      <c r="X26" s="35"/>
      <c r="Y26" s="35" t="s">
        <v>356</v>
      </c>
      <c r="Z26" s="35">
        <v>2</v>
      </c>
      <c r="AA26" s="35">
        <v>0.2</v>
      </c>
      <c r="AB26" s="35">
        <f>V26+AA26</f>
        <v>6.5</v>
      </c>
      <c r="AC26" s="35"/>
    </row>
    <row r="27" spans="1:29" ht="43.2" x14ac:dyDescent="0.25">
      <c r="A27" s="35">
        <v>25</v>
      </c>
      <c r="B27" s="35">
        <v>2019211212</v>
      </c>
      <c r="C27" s="35" t="s">
        <v>591</v>
      </c>
      <c r="D27" s="35" t="s">
        <v>876</v>
      </c>
      <c r="E27" s="35">
        <v>15351451560</v>
      </c>
      <c r="F27" s="35" t="s">
        <v>585</v>
      </c>
      <c r="G27" s="35"/>
      <c r="H27" s="35"/>
      <c r="I27" s="35"/>
      <c r="J27" s="35"/>
      <c r="K27" s="35"/>
      <c r="L27" s="35"/>
      <c r="M27" s="35"/>
      <c r="N27" s="35"/>
      <c r="O27" s="35"/>
      <c r="P27" s="35"/>
      <c r="Q27" s="35"/>
      <c r="R27" s="35"/>
      <c r="S27" s="35" t="s">
        <v>592</v>
      </c>
      <c r="T27" s="35">
        <v>5</v>
      </c>
      <c r="U27" s="35">
        <f>T27+R27+H27+J27+L27+N27+P27</f>
        <v>5</v>
      </c>
      <c r="V27" s="35">
        <f>U27*0.9</f>
        <v>4.5</v>
      </c>
      <c r="W27" s="35" t="s">
        <v>77</v>
      </c>
      <c r="X27" s="35"/>
      <c r="Y27" s="35"/>
      <c r="Z27" s="35">
        <v>3</v>
      </c>
      <c r="AA27" s="35">
        <v>0.3</v>
      </c>
      <c r="AB27" s="35">
        <v>4.8</v>
      </c>
      <c r="AC27" s="35"/>
    </row>
    <row r="28" spans="1:29" ht="216" x14ac:dyDescent="0.25">
      <c r="A28" s="35">
        <v>26</v>
      </c>
      <c r="B28" s="35">
        <v>2019211196</v>
      </c>
      <c r="C28" s="35" t="s">
        <v>361</v>
      </c>
      <c r="D28" s="35" t="s">
        <v>876</v>
      </c>
      <c r="E28" s="35">
        <v>19982045939</v>
      </c>
      <c r="F28" s="35" t="s">
        <v>189</v>
      </c>
      <c r="G28" s="35" t="s">
        <v>362</v>
      </c>
      <c r="H28" s="35">
        <v>4.5</v>
      </c>
      <c r="I28" s="35"/>
      <c r="J28" s="35"/>
      <c r="K28" s="35"/>
      <c r="L28" s="35"/>
      <c r="M28" s="35"/>
      <c r="N28" s="35"/>
      <c r="O28" s="35"/>
      <c r="P28" s="35"/>
      <c r="Q28" s="35"/>
      <c r="R28" s="35"/>
      <c r="S28" s="35" t="s">
        <v>363</v>
      </c>
      <c r="T28" s="35">
        <v>0</v>
      </c>
      <c r="U28" s="35">
        <f>H28+J28+L28+N28+P28+R28+T28</f>
        <v>4.5</v>
      </c>
      <c r="V28" s="35">
        <f>U28*0.9</f>
        <v>4.05</v>
      </c>
      <c r="W28" s="35"/>
      <c r="X28" s="35" t="s">
        <v>364</v>
      </c>
      <c r="Y28" s="35"/>
      <c r="Z28" s="35">
        <v>4.5</v>
      </c>
      <c r="AA28" s="35">
        <f>Z28*0.1</f>
        <v>0.45</v>
      </c>
      <c r="AB28" s="35">
        <f>AA28+V28</f>
        <v>4.5</v>
      </c>
      <c r="AC28" s="35"/>
    </row>
    <row r="29" spans="1:29" ht="72" x14ac:dyDescent="0.25">
      <c r="A29" s="35">
        <v>27</v>
      </c>
      <c r="B29" s="35">
        <v>2019211230</v>
      </c>
      <c r="C29" s="35" t="s">
        <v>848</v>
      </c>
      <c r="D29" s="35" t="s">
        <v>876</v>
      </c>
      <c r="E29" s="35">
        <v>18202808823</v>
      </c>
      <c r="F29" s="35" t="s">
        <v>603</v>
      </c>
      <c r="G29" s="35"/>
      <c r="H29" s="35"/>
      <c r="I29" s="35"/>
      <c r="J29" s="35"/>
      <c r="K29" s="35"/>
      <c r="L29" s="35"/>
      <c r="M29" s="35"/>
      <c r="N29" s="35"/>
      <c r="O29" s="35"/>
      <c r="P29" s="35"/>
      <c r="Q29" s="35"/>
      <c r="R29" s="35"/>
      <c r="S29" s="35" t="s">
        <v>849</v>
      </c>
      <c r="T29" s="35">
        <v>4</v>
      </c>
      <c r="U29" s="35">
        <v>4</v>
      </c>
      <c r="V29" s="35">
        <f>U29*0.9</f>
        <v>3.6</v>
      </c>
      <c r="W29" s="35" t="s">
        <v>850</v>
      </c>
      <c r="X29" s="35" t="s">
        <v>851</v>
      </c>
      <c r="Y29" s="35"/>
      <c r="Z29" s="35">
        <v>9</v>
      </c>
      <c r="AA29" s="35">
        <v>0.9</v>
      </c>
      <c r="AB29" s="35">
        <f>V29+AA29</f>
        <v>4.5</v>
      </c>
      <c r="AC29" s="35"/>
    </row>
    <row r="30" spans="1:29" ht="28.8" x14ac:dyDescent="0.25">
      <c r="A30" s="35">
        <v>28</v>
      </c>
      <c r="B30" s="35">
        <v>2019211217</v>
      </c>
      <c r="C30" s="35" t="s">
        <v>680</v>
      </c>
      <c r="D30" s="35" t="s">
        <v>876</v>
      </c>
      <c r="E30" s="35">
        <v>18780042061</v>
      </c>
      <c r="F30" s="35" t="s">
        <v>359</v>
      </c>
      <c r="G30" s="35"/>
      <c r="H30" s="35"/>
      <c r="I30" s="35"/>
      <c r="J30" s="35"/>
      <c r="K30" s="35"/>
      <c r="L30" s="35"/>
      <c r="M30" s="35"/>
      <c r="N30" s="35"/>
      <c r="O30" s="35"/>
      <c r="P30" s="35"/>
      <c r="Q30" s="35"/>
      <c r="R30" s="35"/>
      <c r="S30" s="35" t="s">
        <v>681</v>
      </c>
      <c r="T30" s="35">
        <v>4</v>
      </c>
      <c r="U30" s="35">
        <f>H30+J30+L30+N30+P30+R30+T30</f>
        <v>4</v>
      </c>
      <c r="V30" s="35">
        <f>U30*0.9</f>
        <v>3.6</v>
      </c>
      <c r="W30" s="35"/>
      <c r="X30" s="35" t="s">
        <v>682</v>
      </c>
      <c r="Y30" s="35" t="s">
        <v>683</v>
      </c>
      <c r="Z30" s="35">
        <v>3.75</v>
      </c>
      <c r="AA30" s="35">
        <v>0.375</v>
      </c>
      <c r="AB30" s="35">
        <f>V30+AA30</f>
        <v>3.9750000000000001</v>
      </c>
      <c r="AC30" s="35"/>
    </row>
    <row r="31" spans="1:29" ht="43.2" x14ac:dyDescent="0.25">
      <c r="A31" s="35">
        <v>29</v>
      </c>
      <c r="B31" s="35">
        <v>2019211213</v>
      </c>
      <c r="C31" s="35" t="s">
        <v>593</v>
      </c>
      <c r="D31" s="35" t="s">
        <v>876</v>
      </c>
      <c r="E31" s="35">
        <v>19982080520</v>
      </c>
      <c r="F31" s="35" t="s">
        <v>594</v>
      </c>
      <c r="G31" s="35"/>
      <c r="H31" s="35"/>
      <c r="I31" s="35"/>
      <c r="J31" s="35"/>
      <c r="K31" s="35"/>
      <c r="L31" s="35"/>
      <c r="M31" s="35"/>
      <c r="N31" s="35"/>
      <c r="O31" s="35"/>
      <c r="P31" s="35"/>
      <c r="Q31" s="35"/>
      <c r="R31" s="35"/>
      <c r="S31" s="35"/>
      <c r="T31" s="35"/>
      <c r="U31" s="35"/>
      <c r="V31" s="35"/>
      <c r="W31" s="35" t="s">
        <v>595</v>
      </c>
      <c r="X31" s="35" t="s">
        <v>596</v>
      </c>
      <c r="Y31" s="35" t="s">
        <v>597</v>
      </c>
      <c r="Z31" s="35">
        <v>8.75</v>
      </c>
      <c r="AA31" s="35">
        <f>Z31*0.1</f>
        <v>0.875</v>
      </c>
      <c r="AB31" s="35">
        <f>AA31+V31</f>
        <v>0.875</v>
      </c>
      <c r="AC31" s="35"/>
    </row>
    <row r="32" spans="1:29" ht="43.2" x14ac:dyDescent="0.25">
      <c r="A32" s="35">
        <v>30</v>
      </c>
      <c r="B32" s="35">
        <v>2019211227</v>
      </c>
      <c r="C32" s="35" t="s">
        <v>698</v>
      </c>
      <c r="D32" s="35" t="s">
        <v>876</v>
      </c>
      <c r="E32" s="35">
        <v>18739142376</v>
      </c>
      <c r="F32" s="35" t="s">
        <v>100</v>
      </c>
      <c r="G32" s="35"/>
      <c r="H32" s="35"/>
      <c r="I32" s="35"/>
      <c r="J32" s="35"/>
      <c r="K32" s="35"/>
      <c r="L32" s="35"/>
      <c r="M32" s="35"/>
      <c r="N32" s="35"/>
      <c r="O32" s="35"/>
      <c r="P32" s="35"/>
      <c r="Q32" s="35"/>
      <c r="R32" s="35"/>
      <c r="S32" s="35"/>
      <c r="T32" s="35"/>
      <c r="U32" s="35">
        <f>H32+J32+L32+N32+P32+R32+T32</f>
        <v>0</v>
      </c>
      <c r="V32" s="35">
        <f>U32*0.9</f>
        <v>0</v>
      </c>
      <c r="W32" s="35" t="s">
        <v>699</v>
      </c>
      <c r="X32" s="35" t="s">
        <v>700</v>
      </c>
      <c r="Y32" s="35"/>
      <c r="Z32" s="35">
        <v>5</v>
      </c>
      <c r="AA32" s="35">
        <v>0.5</v>
      </c>
      <c r="AB32" s="35">
        <f>V32+AA32</f>
        <v>0.5</v>
      </c>
      <c r="AC32" s="35"/>
    </row>
    <row r="33" spans="1:29" ht="86.4" x14ac:dyDescent="0.25">
      <c r="A33" s="35">
        <v>31</v>
      </c>
      <c r="B33" s="35">
        <v>2019211231</v>
      </c>
      <c r="C33" s="35" t="s">
        <v>770</v>
      </c>
      <c r="D33" s="35" t="s">
        <v>876</v>
      </c>
      <c r="E33" s="35">
        <v>15892675182</v>
      </c>
      <c r="F33" s="35" t="s">
        <v>100</v>
      </c>
      <c r="G33" s="35" t="s">
        <v>29</v>
      </c>
      <c r="H33" s="35">
        <v>0</v>
      </c>
      <c r="I33" s="35" t="s">
        <v>29</v>
      </c>
      <c r="J33" s="35">
        <v>0</v>
      </c>
      <c r="K33" s="35" t="s">
        <v>29</v>
      </c>
      <c r="L33" s="35">
        <v>0</v>
      </c>
      <c r="M33" s="35" t="s">
        <v>29</v>
      </c>
      <c r="N33" s="35">
        <v>0</v>
      </c>
      <c r="O33" s="35" t="s">
        <v>29</v>
      </c>
      <c r="P33" s="35">
        <v>0</v>
      </c>
      <c r="Q33" s="35" t="s">
        <v>29</v>
      </c>
      <c r="R33" s="35">
        <v>0</v>
      </c>
      <c r="S33" s="35" t="s">
        <v>29</v>
      </c>
      <c r="T33" s="35">
        <v>0</v>
      </c>
      <c r="U33" s="35">
        <f>H33+J33+L33+N33+P33+R33+T33</f>
        <v>0</v>
      </c>
      <c r="V33" s="35">
        <f>U33*0.9</f>
        <v>0</v>
      </c>
      <c r="W33" s="35" t="s">
        <v>29</v>
      </c>
      <c r="X33" s="35" t="s">
        <v>771</v>
      </c>
      <c r="Y33" s="35" t="s">
        <v>29</v>
      </c>
      <c r="Z33" s="35">
        <v>5</v>
      </c>
      <c r="AA33" s="35">
        <v>0.5</v>
      </c>
      <c r="AB33" s="35">
        <f>V33+AA33</f>
        <v>0.5</v>
      </c>
      <c r="AC33" s="35"/>
    </row>
    <row r="34" spans="1:29" ht="43.2" x14ac:dyDescent="0.25">
      <c r="A34" s="35">
        <v>32</v>
      </c>
      <c r="B34" s="35">
        <v>2019211224</v>
      </c>
      <c r="C34" s="35" t="s">
        <v>602</v>
      </c>
      <c r="D34" s="35" t="s">
        <v>876</v>
      </c>
      <c r="E34" s="35">
        <v>15519121238</v>
      </c>
      <c r="F34" s="35" t="s">
        <v>603</v>
      </c>
      <c r="G34" s="35"/>
      <c r="H34" s="35"/>
      <c r="I34" s="35"/>
      <c r="J34" s="35"/>
      <c r="K34" s="35"/>
      <c r="L34" s="35"/>
      <c r="M34" s="35"/>
      <c r="N34" s="35"/>
      <c r="O34" s="35"/>
      <c r="P34" s="35"/>
      <c r="Q34" s="35"/>
      <c r="R34" s="35"/>
      <c r="S34" s="35"/>
      <c r="T34" s="35"/>
      <c r="U34" s="35"/>
      <c r="V34" s="35"/>
      <c r="W34" s="35"/>
      <c r="X34" s="35"/>
      <c r="Y34" s="35" t="s">
        <v>604</v>
      </c>
      <c r="Z34" s="35">
        <v>1.75</v>
      </c>
      <c r="AA34" s="35">
        <f>Z34*0.1</f>
        <v>0.17500000000000002</v>
      </c>
      <c r="AB34" s="35">
        <f>(U34)*0.9+Z34*0.1</f>
        <v>0.17500000000000002</v>
      </c>
      <c r="AC34" s="35"/>
    </row>
    <row r="35" spans="1:29" ht="43.2" x14ac:dyDescent="0.25">
      <c r="A35" s="35">
        <v>33</v>
      </c>
      <c r="B35" s="35">
        <v>2019211235</v>
      </c>
      <c r="C35" s="35" t="s">
        <v>852</v>
      </c>
      <c r="D35" s="35" t="s">
        <v>876</v>
      </c>
      <c r="E35" s="35">
        <v>15282225365</v>
      </c>
      <c r="F35" s="35" t="s">
        <v>853</v>
      </c>
      <c r="G35" s="35" t="s">
        <v>854</v>
      </c>
      <c r="H35" s="35">
        <v>0</v>
      </c>
      <c r="I35" s="35"/>
      <c r="J35" s="35"/>
      <c r="K35" s="35"/>
      <c r="L35" s="35"/>
      <c r="M35" s="35"/>
      <c r="N35" s="35"/>
      <c r="O35" s="35"/>
      <c r="P35" s="35"/>
      <c r="Q35" s="35"/>
      <c r="R35" s="35"/>
      <c r="S35" s="35"/>
      <c r="T35" s="35"/>
      <c r="U35" s="35">
        <v>0</v>
      </c>
      <c r="V35" s="35">
        <f>U35*0.9</f>
        <v>0</v>
      </c>
      <c r="W35" s="35" t="s">
        <v>525</v>
      </c>
      <c r="X35" s="35"/>
      <c r="Y35" s="35" t="s">
        <v>800</v>
      </c>
      <c r="Z35" s="35">
        <v>1.75</v>
      </c>
      <c r="AA35" s="35">
        <v>0.17499999999999999</v>
      </c>
      <c r="AB35" s="35">
        <f>V35+AA35</f>
        <v>0.17499999999999999</v>
      </c>
      <c r="AC35" s="35"/>
    </row>
    <row r="36" spans="1:29" ht="28.8" x14ac:dyDescent="0.25">
      <c r="A36" s="35">
        <v>34</v>
      </c>
      <c r="B36" s="35">
        <v>2019211232</v>
      </c>
      <c r="C36" s="35" t="s">
        <v>840</v>
      </c>
      <c r="D36" s="35" t="s">
        <v>876</v>
      </c>
      <c r="E36" s="35">
        <v>18875146488</v>
      </c>
      <c r="F36" s="35" t="s">
        <v>603</v>
      </c>
      <c r="G36" s="35"/>
      <c r="H36" s="35"/>
      <c r="I36" s="35"/>
      <c r="J36" s="35"/>
      <c r="K36" s="35"/>
      <c r="L36" s="35"/>
      <c r="M36" s="35"/>
      <c r="N36" s="35"/>
      <c r="O36" s="35"/>
      <c r="P36" s="35"/>
      <c r="Q36" s="35"/>
      <c r="R36" s="35"/>
      <c r="S36" s="35" t="s">
        <v>841</v>
      </c>
      <c r="T36" s="35">
        <v>0</v>
      </c>
      <c r="U36" s="35">
        <v>0</v>
      </c>
      <c r="V36" s="35">
        <f>U36*0.9</f>
        <v>0</v>
      </c>
      <c r="W36" s="35" t="s">
        <v>842</v>
      </c>
      <c r="X36" s="35"/>
      <c r="Y36" s="35"/>
      <c r="Z36" s="35">
        <v>1</v>
      </c>
      <c r="AA36" s="35">
        <v>0.1</v>
      </c>
      <c r="AB36" s="35">
        <f>V36+AA36</f>
        <v>0.1</v>
      </c>
      <c r="AC36" s="35"/>
    </row>
    <row r="37" spans="1:29" ht="28.8" x14ac:dyDescent="0.25">
      <c r="A37" s="35">
        <v>35</v>
      </c>
      <c r="B37" s="35">
        <v>2019211234</v>
      </c>
      <c r="C37" s="35" t="s">
        <v>776</v>
      </c>
      <c r="D37" s="35" t="s">
        <v>876</v>
      </c>
      <c r="E37" s="35">
        <v>15828138549</v>
      </c>
      <c r="F37" s="35" t="s">
        <v>100</v>
      </c>
      <c r="G37" s="35"/>
      <c r="H37" s="35"/>
      <c r="I37" s="35"/>
      <c r="J37" s="35"/>
      <c r="K37" s="35"/>
      <c r="L37" s="35"/>
      <c r="M37" s="35"/>
      <c r="N37" s="35"/>
      <c r="O37" s="35"/>
      <c r="P37" s="35"/>
      <c r="Q37" s="35"/>
      <c r="R37" s="35"/>
      <c r="S37" s="35" t="s">
        <v>777</v>
      </c>
      <c r="T37" s="35">
        <v>0</v>
      </c>
      <c r="U37" s="35">
        <f>H37+J37+L37+N37+P37+R37+T37</f>
        <v>0</v>
      </c>
      <c r="V37" s="35">
        <f>U37*0.9</f>
        <v>0</v>
      </c>
      <c r="W37" s="35"/>
      <c r="X37" s="35"/>
      <c r="Y37" s="35"/>
      <c r="Z37" s="35"/>
      <c r="AA37" s="35"/>
      <c r="AB37" s="35">
        <f>V37+AA37</f>
        <v>0</v>
      </c>
      <c r="AC37" s="35"/>
    </row>
    <row r="38" spans="1:29" ht="28.8" x14ac:dyDescent="0.25">
      <c r="A38" s="35">
        <v>36</v>
      </c>
      <c r="B38" s="35">
        <v>2019211201</v>
      </c>
      <c r="C38" s="35" t="s">
        <v>357</v>
      </c>
      <c r="D38" s="35" t="s">
        <v>876</v>
      </c>
      <c r="E38" s="35">
        <v>18733509607</v>
      </c>
      <c r="F38" s="35" t="s">
        <v>189</v>
      </c>
      <c r="G38" s="35"/>
      <c r="H38" s="35"/>
      <c r="I38" s="35"/>
      <c r="J38" s="35"/>
      <c r="K38" s="35"/>
      <c r="L38" s="35"/>
      <c r="M38" s="35"/>
      <c r="N38" s="35"/>
      <c r="O38" s="35"/>
      <c r="P38" s="35"/>
      <c r="Q38" s="35"/>
      <c r="R38" s="35"/>
      <c r="S38" s="35"/>
      <c r="T38" s="35"/>
      <c r="U38" s="35">
        <f>H38+J38+L38+N38+P38+R38+T38</f>
        <v>0</v>
      </c>
      <c r="V38" s="35"/>
      <c r="W38" s="35"/>
      <c r="X38" s="35"/>
      <c r="Y38" s="35"/>
      <c r="Z38" s="35"/>
      <c r="AA38" s="35"/>
      <c r="AB38" s="35">
        <v>0</v>
      </c>
      <c r="AC38" s="35"/>
    </row>
  </sheetData>
  <mergeCells count="14">
    <mergeCell ref="F1:F2"/>
    <mergeCell ref="A1:A2"/>
    <mergeCell ref="B1:B2"/>
    <mergeCell ref="C1:C2"/>
    <mergeCell ref="D1:D2"/>
    <mergeCell ref="E1:E2"/>
    <mergeCell ref="AB1:AB2"/>
    <mergeCell ref="AC1:AC2"/>
    <mergeCell ref="G1:T1"/>
    <mergeCell ref="U1:U2"/>
    <mergeCell ref="V1:V2"/>
    <mergeCell ref="W1:Y1"/>
    <mergeCell ref="Z1:Z2"/>
    <mergeCell ref="AA1:AA2"/>
  </mergeCells>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总表</vt:lpstr>
      <vt:lpstr>安全工程</vt:lpstr>
      <vt:lpstr>安全科学与工程</vt:lpstr>
      <vt:lpstr>交通工程</vt:lpstr>
      <vt:lpstr>交通运输规划与管理</vt:lpstr>
      <vt:lpstr>交通运输工程</vt:lpstr>
      <vt:lpstr>（学）物流工程</vt:lpstr>
      <vt:lpstr>（专）物流工程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GRR</cp:lastModifiedBy>
  <dcterms:created xsi:type="dcterms:W3CDTF">2015-06-05T18:19:34Z</dcterms:created>
  <dcterms:modified xsi:type="dcterms:W3CDTF">2021-10-09T10:07:12Z</dcterms:modified>
</cp:coreProperties>
</file>