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博士20级" sheetId="2" r:id="rId1"/>
  </sheets>
  <definedNames>
    <definedName name="_xlnm._FilterDatabase" localSheetId="0" hidden="1">博士20级!$B$1:$R$36</definedName>
  </definedNames>
  <calcPr calcId="144525"/>
</workbook>
</file>

<file path=xl/sharedStrings.xml><?xml version="1.0" encoding="utf-8"?>
<sst xmlns="http://schemas.openxmlformats.org/spreadsheetml/2006/main" count="164" uniqueCount="130">
  <si>
    <t>序号</t>
  </si>
  <si>
    <t>学号</t>
  </si>
  <si>
    <t>姓名</t>
  </si>
  <si>
    <t>学术成果</t>
  </si>
  <si>
    <t>学术成果得分</t>
  </si>
  <si>
    <t>学术成果90%</t>
  </si>
  <si>
    <t>综合表现</t>
  </si>
  <si>
    <t>综合表现得分</t>
  </si>
  <si>
    <t>综合表现10%</t>
  </si>
  <si>
    <t>总分</t>
  </si>
  <si>
    <t>发表科研论文</t>
  </si>
  <si>
    <t>得分</t>
  </si>
  <si>
    <t>主持科研项目</t>
  </si>
  <si>
    <t>出版（参编）专著或教材</t>
  </si>
  <si>
    <t>科研获奖</t>
  </si>
  <si>
    <t>专利（授权证书）</t>
  </si>
  <si>
    <t>专利（受理证明）</t>
  </si>
  <si>
    <t>学术会议活动</t>
  </si>
  <si>
    <t>学科竞赛及科技活动</t>
  </si>
  <si>
    <t>社会工作</t>
  </si>
  <si>
    <t>获各类荣誉称号</t>
  </si>
  <si>
    <t>文体竞赛获奖</t>
  </si>
  <si>
    <t>2020310336</t>
  </si>
  <si>
    <t>陈锦渠</t>
  </si>
  <si>
    <t>1、Jinqu Chen等. Resilience assessment of a highway–railway complementary
network under rainstorms, Transportation Research Part D: Transport and Environment (A++，一作，105分)，2023年7月；
2、Jinqu Chen等. Passenger-oriented resilience assessment of an urban rail transit network under partial disturbances, Journal of Transportation Engineering, Part A: Systems (A+，一作，49分)，2023年9月；
3、Jinqu Chen等. Resilience enhancement of an urban rail transit network by setting turn-back tracks: A scenario model approach, Transportation Research Record  (A+，一作，0分)，2023年9月；
4、Jinqu Chen等. Resilience enhancement of an urban rail transit network by temporarily adjusting regular bus transit operation, TRB (A, 一作, 0分)，2023年1月；
5、Jinqu Chen等. Passenger-oriented resilience enhancement of an urban rail transit network by setting turn-back tracks, TRB (A, 一作, 0分)，2023年1月；
6、Xiaowei Liu, Jinqu Chen等.Resilience assessment of urban rail transit stations, TRB (A, 二作, 0分)，2023年1月；
7、李搏志, 陈锦渠等. 基于站点交通可达性的高速铁路网络优化研究, 综合运输 (B+, 二作, 3.75分), 2022年10月；
8、王欢, 王蓉, 陈锦渠等. 考虑公交桥接服务的城市轨道交通网络修复时序优化, 综合运输 (B+, 二作, 3.75分), 2022年12月.</t>
  </si>
  <si>
    <t>1、境外会议：2023年9月、西班牙毕尔巴鄂、2023 IEEE TITS学术会议口头报告、发表论文一篇；18分
2、境内会议：2022年12月、中国武汉、WTC2022学术会议口头报告、发表论文一篇；9分</t>
  </si>
  <si>
    <t>1、2023年6月：2023大学生数字技能应用大赛三等奖（分）；</t>
  </si>
  <si>
    <t>2020310345</t>
  </si>
  <si>
    <t>郭煜东</t>
  </si>
  <si>
    <t>1、Yudong Guo, Fei Yang, Siyuan Xie 等. Activity-based model based on long short-term memory network and mobile phone signalling data（A+，一作，49分），2023年5月；
2、Yudong Guo, Fei Yang, Haomin Yan,等. Activity-based model based on multi-day cellular data: considering the lack of personal attributes and activity type（A+，一作，49分），2023年8月；
3、Yaodong Chen, Yudong Guo, Qiuping Liu 等. Therapeutic Lighting in the Elderly Living Spaces via a Daylight and Artificial Lighting Integrated Scheme（A++，二作，37.5分），2023年4月；
4、Yaodong Chen, Yudong Guo, Qiuping Liu 等. An automated control of daylight blinds and artificial lighting integrated scheme for therapeutic use（A++，二作，37.5分），2023年5月；
5、郭煜东,杨飞,周涛等. 基于手机信令的城市机动化方式细分双层模型研究（A，一作，28分），2023年1月；
6、杨飞,郭煜东,钟宇*等. 融合手机大数据的区域综合交通需求分析理论体系（北大核心，除导师外一作，0分），2023年7月；</t>
  </si>
  <si>
    <t>无</t>
  </si>
  <si>
    <t xml:space="preserve">1、发明专利：城市密集路网环境下车辆出行路径识别方法（202211245151.4   
除导师外第1署名）（2分）；  
</t>
  </si>
  <si>
    <t>2020300328</t>
  </si>
  <si>
    <t>何梦辰</t>
  </si>
  <si>
    <t>何梦辰，王巧等. Modeling pedestrian walking behavior in the flow field with moving walkways(A+,一作，49分)，2023年4月</t>
  </si>
  <si>
    <t>发明专利：一种地下空间水淹态势快速推演方法、装置、设备及介质（ZL 2023 1 0201638.0 第五署名）（5分）</t>
  </si>
  <si>
    <t>1.境外会议：2023年6月27日-6月30日，荷兰埃因霍温，第十一届行人与疏散动力学会议，会议论文集收录
2.境内会议：2022年9月23日-9月24日，中国科学技术大学，行人交通与应急疏散动力学前沿论坛，会场宣讲</t>
  </si>
  <si>
    <t>1、2022-2023学年，担任班级体育委员，1分</t>
  </si>
  <si>
    <t>黄豪</t>
  </si>
  <si>
    <t>1. 黄豪等.DEASeq2Seq: An attention based sequence to sequence model for short-term metro passenger flow prediction within decomposition-ensemble strategy.(A++, 除导师外一作，105分)，2023年1月；
2.*,黄豪等.A Dueling Deep Q-Network method for low-carbon traffic signal control.(A++, 除导师外二作，37.5分)，2023年4月；
3. *,黄豪等.Multi-precision traffic speed predictions via modified sequence to sequence model and spatial dependency evaluation method.(A++, 除导师外二作，37.5分)，2022年10月；
4.*，黄豪等.Exploring the Spatial-temporal anomalies in urban traffic speed data.(A, 除导师外二作，10分)，2023年1月；5.*，*，黄豪等.A perimeter control model ofurban road network based on cooperative-noncooperative two-stage game. (A+, 除导师外三作，3.5分)，2023年7月</t>
  </si>
  <si>
    <t>1.发明专利：一种基于病毒传播理论的城市交通拥堵识别方法（ZL 2021 1 0820761.1
除导师外第3署名）（7.5分）；2.软件著作权：城市多交通方式出行需求推演软件V1.0，（2022SR0739491,除导师外第3署名)(1.5分)</t>
  </si>
  <si>
    <t>1.境外会议：2023年1月8-12、美国华盛顿、智能交通、未发表</t>
  </si>
  <si>
    <t>2020300352</t>
  </si>
  <si>
    <t>黄娟</t>
  </si>
  <si>
    <t>2020300323</t>
  </si>
  <si>
    <t>焦钰博</t>
  </si>
  <si>
    <t xml:space="preserve">1、Yubo Jiao，Yifan Tan等.Label-Less Learning for Urban Railway Transit Driver Fatigue Detection with Heart Rate Variability
（A+，一作，49分），2022年11月；
2、Kun Liu，Yubo Jiao等.Driver Stress Detection Using Ultra-Short-Term HRV Analysis under Real World Driving Conditions
（A，二作，17.5分），2023年3月；
3、Chenyang Zhang，Jiajun Yuan，Yubo Jiao等.Variation of Pilots’ Mental Workload Under Emergency Flight Conditions Induced by Different Equipment Failures: A Flight Simulator Study
（A+，三作，3.5分），2023年7月；
</t>
  </si>
  <si>
    <t>1、境外会议：2023年1月、华盛顿、TRANSPORTATION RESEARCH BOARD (TRB)、Variation of Pilots’ Mental Workload Under Emergency Flight Conditions Induced by Different Equipment Failures: A Flight Simulator Study被会议论文集收录；</t>
  </si>
  <si>
    <t>2020310341</t>
  </si>
  <si>
    <t>李正波</t>
  </si>
  <si>
    <t>发明专利：一种数据流转方法、装置、设备及可读存储介质（ZL202210551810.0，除导师外第1署名）（35分）；
发明专利：一种基于工作量证明实现商业保理债权价值的认证方法（ZL202310155069.0，除导师外第1署名）（35分）；</t>
  </si>
  <si>
    <t>2020310343</t>
  </si>
  <si>
    <t>刘晓飞</t>
  </si>
  <si>
    <t>s</t>
  </si>
  <si>
    <t>陆良</t>
  </si>
  <si>
    <t>（1）、发明专利：一种面向混合交通流的性能指标计算方法及系统（ZL 2023 1 0092887.0除导师外第1署名） （50*0.5=25分）
（2）、发明专利：一种交通流基本图的拟合性能评价方法及系统（ZL 2023 1 0096992.1除导师外第2署名）（50*0.2=10分）
（3）、计算机软著：混合交通流仿真和自动驾驶策略评估平台V1.0（第1署名）（10*0.5=5分）</t>
  </si>
  <si>
    <t>1、境外会议：2023年01月、华盛顿、Analyzing Uncertainty, Efficiency and Stability of Mixed Traffic Flow: A stochastic
modelling approachr 展示；</t>
  </si>
  <si>
    <t>1、2012年12月获“优秀研究生”称号 （3分）</t>
  </si>
  <si>
    <t>2020310342</t>
  </si>
  <si>
    <t>倪舒晨</t>
  </si>
  <si>
    <t>2020310339</t>
  </si>
  <si>
    <t>秦子晔</t>
  </si>
  <si>
    <t xml:space="preserve">
1、Duration-based parking toll for autonomous vehicles: Theories and preliminary results, ITSC2022（A,除导师外二作，10分），2022年10月；</t>
  </si>
  <si>
    <t xml:space="preserve">1、发明专利：一种微观路权交易系统（CN202110272140.4   
除导师外第1署名）（50分）；2、  发明专利：一种基于停车时长的自动驾驶停车收费方法（CN202210175978.6 除导师外第二署名）（15分）
</t>
  </si>
  <si>
    <t xml:space="preserve">1、境外会议：TRB2023 2022年1月、美国华盛顿特区 Duration-based parking fees and morning commuting patterns of autonomous vehicles:
A two-tandem bottleneck model；24分
2、境外会议：2022年10月，澳门，Duration-based parking toll for autonomous vehicles: Theories and preliminary results, ITSC2022, EI检索；
</t>
  </si>
  <si>
    <t>2020300324</t>
  </si>
  <si>
    <t>卿三东</t>
  </si>
  <si>
    <t>2020310329</t>
  </si>
  <si>
    <t>沈丹琪</t>
  </si>
  <si>
    <t>2020310340</t>
  </si>
  <si>
    <t>苏启明</t>
  </si>
  <si>
    <t>2020300351</t>
  </si>
  <si>
    <t>孙文杰</t>
  </si>
  <si>
    <t>1、孙文杰，张锦，申皓等.Connectivity and centrality Geovisualization of express network in China
（JCR二区，一作，49分），2023年1月；
2、孙文杰，张锦，李国旗等.Carbon emission effects of publicly planned logistics nodes experience from Chengdu, China（JCR一区，一作，105分），2023年2月；
3、孙文杰，张锦，申皓等.Joint optimization of parcel delivery periodic location-routing and prepositioning disaster response facilities（A，一作，28分），2023年8月；
4、申皓，张锦，孙文杰，等.基于货物时间价值的空铁联运转运枢纽选址优化（A，除导师外二作，10分），2023年2月；
5、洪治潮，张锦，孙文杰，等.区块链背景下的中欧班列网络配流研究（A，除导师外二作，10分），2023年8月；
6、申皓，张锦，孙文杰，等.High-Speed Rail Express Transshipment Hub Location and Transportation Timeliness Evaluation（A，除导师外二作，10分），2023年8月；</t>
  </si>
  <si>
    <t>/</t>
  </si>
  <si>
    <t>1、境外会议国内举办：2023年8月、中国西安、7th International conference on transportation information and
safety、发表论文并作汇报；</t>
  </si>
  <si>
    <t>1、2022年10月：第一届年天府杯府杯全国大学生数学建模国际赛 一等奖（15分）；</t>
  </si>
  <si>
    <t>2020310334</t>
  </si>
  <si>
    <t>孙一宸</t>
  </si>
  <si>
    <t>、</t>
  </si>
  <si>
    <t>2020300350</t>
  </si>
  <si>
    <t>谭茜</t>
  </si>
  <si>
    <t>2020320347</t>
  </si>
  <si>
    <t>王红杰</t>
  </si>
  <si>
    <t>2020310338</t>
  </si>
  <si>
    <t>修琮</t>
  </si>
  <si>
    <t>2020310331</t>
  </si>
  <si>
    <t>徐禾颖</t>
  </si>
  <si>
    <t>1、徐禾颖，吕红霞等.重载铁路装车端空车调配优化研究
（A，一作，28分），2023年1月</t>
  </si>
  <si>
    <t>1、2022年4月-2023年4月，主持四川省苗子工程项目，30分；</t>
  </si>
  <si>
    <t>2020300326</t>
  </si>
  <si>
    <t>徐新昊</t>
  </si>
  <si>
    <t xml:space="preserve">1、Yun Yang1, Xiaoqiang Zhang1,2,3, Dongsheng Gao1,Xinhao Xu1, and Boyan Zheng1等.Research on Choice Preference
of Parallel Trains for High-Speed Rail Heterogeneous Passengers
（A+，除导师外三作，70分），2023年8月；
</t>
  </si>
  <si>
    <t>1、2022年天府杯国际数学建模大赛 一等奖</t>
  </si>
  <si>
    <t>2020310346</t>
  </si>
  <si>
    <t>姚依婷</t>
  </si>
  <si>
    <t xml:space="preserve">2022-2023学年 支部宣传委员 2分  </t>
  </si>
  <si>
    <t>2020300327</t>
  </si>
  <si>
    <t>易洪波</t>
  </si>
  <si>
    <t>Hybrid Intersection with Pre-signal: An Innovative Approach to Increase Intersection Capacity</t>
  </si>
  <si>
    <r>
      <rPr>
        <b/>
        <sz val="10.5"/>
        <rFont val="宋体"/>
        <charset val="134"/>
      </rPr>
      <t>发明专利授权：</t>
    </r>
    <r>
      <rPr>
        <sz val="10.5"/>
        <rFont val="宋体"/>
        <charset val="134"/>
      </rPr>
      <t xml:space="preserve">一种自动驾驶车辆多车道连续变道轨迹优化方；排名2/4 （除导师外）    </t>
    </r>
    <r>
      <rPr>
        <b/>
        <sz val="10.5"/>
        <rFont val="宋体"/>
        <charset val="134"/>
      </rPr>
      <t>得分 10分</t>
    </r>
  </si>
  <si>
    <r>
      <rPr>
        <sz val="10.5"/>
        <rFont val="宋体"/>
        <charset val="134"/>
      </rPr>
      <t xml:space="preserve">参加会议2023 7th International Conference on Transportation Information and Safety (ICTIS)         </t>
    </r>
    <r>
      <rPr>
        <b/>
        <sz val="10.5"/>
        <rFont val="宋体"/>
        <charset val="134"/>
      </rPr>
      <t>得分 12分</t>
    </r>
  </si>
  <si>
    <r>
      <rPr>
        <sz val="10.5"/>
        <rFont val="宋体"/>
        <charset val="134"/>
      </rPr>
      <t xml:space="preserve">2023年第一届“交越杯”大学生数学建模竞赛   </t>
    </r>
    <r>
      <rPr>
        <b/>
        <sz val="10.5"/>
        <rFont val="宋体"/>
        <charset val="134"/>
      </rPr>
      <t>一等奖</t>
    </r>
  </si>
  <si>
    <t>2020300349</t>
  </si>
  <si>
    <t>于耀程</t>
  </si>
  <si>
    <t xml:space="preserve">1、一种最优目标链路的匹配方法（CN 114674335 B   
除导师外第3署名）（7.5分）；
2、基于动态贝叶斯网络的无人驾驶碰撞风险评估方法及系统（CN 114662967 B   
除导师外第3署名）（7.5分）；  
</t>
  </si>
  <si>
    <t>2020310332</t>
  </si>
  <si>
    <t>余洋红</t>
  </si>
  <si>
    <t>党支部组织委员2</t>
  </si>
  <si>
    <t>2020300325</t>
  </si>
  <si>
    <t>袁红霞</t>
  </si>
  <si>
    <t>1、Hongxia Yuan, Ling Xu, Zhimei Wang. Optimal Pricing Strategy of Sharing Parking Platform Considering the Perceived Heterogeneity of Inconvenience Costs
(A，一作，28分），2023年8月；</t>
  </si>
  <si>
    <t>共享单车专利</t>
  </si>
  <si>
    <t>2020310330</t>
  </si>
  <si>
    <t>张宏翔</t>
  </si>
  <si>
    <t xml:space="preserve">1、Evaluating Car-to-Train Assignment Strategies for the Railway Marshalling yard using a Multi-Agent Simulation Approach,（A，除导师外二作，10分），2023年4月
</t>
  </si>
  <si>
    <t>发明专利：数字孪生车站系统、基于该系统的作业调度方法及应用，（CN 112883640 B，除导师外第三署名），7.5分</t>
  </si>
  <si>
    <t>1.境外会议：2023年4月、塞尔维亚贝尔格莱德、RailBelgrade - IAROR2023（国际会议）、分会场宣读论文，24分
2、境外会议：2023年9月、意大利那不勒斯、ODS2023（国际会议）、分会场宣读论文，9分</t>
  </si>
  <si>
    <t>2023年1月，2022年中国仿真学会复杂系统仿真建模大赛一等奖，15分</t>
  </si>
  <si>
    <t>2020300348</t>
  </si>
  <si>
    <t>张玥</t>
  </si>
  <si>
    <t>2020310333</t>
  </si>
  <si>
    <t>张宗成</t>
  </si>
  <si>
    <t>2020310335</t>
  </si>
  <si>
    <t>赵天胤</t>
  </si>
  <si>
    <t>Tianyin Zhao, Yongxiang Zhang, Qiyuan Peng等. A passenger-oriented optimization approach for scheduling
additional high-speed trains with flexible stopping（
A，一作，40分）2023年4月；
Zishuai Pang, Liwen Wang, Tianyin Zhao等. A Hybrid Machine Learning Model for Train Dwelling 
Time Prediction Addressing Passenger Flow Fluctuations （A，三作，2分），2023年4月</t>
  </si>
  <si>
    <t>1、境外会议：2023年4月、塞尔维亚贝尔格莱德、10th International Conference
on Railway Operations Modelling and Analysis (ICROMA)、全文收录</t>
  </si>
  <si>
    <t>1、2022-2023学年，担任党支部书记，3分；</t>
  </si>
  <si>
    <t>1、2023年6月，获西南交通大学优秀共产党员荣誉称号，3分；</t>
  </si>
  <si>
    <t>注意：（此表适用于2020级博士）
1、所有分数保留两位小数；
2、所有成果认定有效时间范围2021.9.23—2022.9.22；
3、请按照模板格式填写。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</si>
</sst>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.5"/>
      <name val="宋体"/>
      <charset val="134"/>
    </font>
    <font>
      <b/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36"/>
  <sheetViews>
    <sheetView tabSelected="1" zoomScale="90" zoomScaleNormal="90" topLeftCell="O1" workbookViewId="0">
      <selection activeCell="Z48" sqref="Z48"/>
    </sheetView>
  </sheetViews>
  <sheetFormatPr defaultColWidth="9" defaultRowHeight="14.4"/>
  <cols>
    <col min="1" max="1" width="5" style="1" customWidth="1"/>
    <col min="2" max="2" width="12.537037037037" style="1" customWidth="1"/>
    <col min="3" max="3" width="10.462962962963" style="1" customWidth="1"/>
    <col min="4" max="4" width="162.87037037037" style="1" customWidth="1"/>
    <col min="5" max="5" width="15.7962962962963" style="1" customWidth="1"/>
    <col min="6" max="6" width="16.462962962963" style="1" customWidth="1"/>
    <col min="7" max="7" width="5.66666666666667" style="1" customWidth="1"/>
    <col min="8" max="8" width="25.3333333333333" style="1" customWidth="1"/>
    <col min="9" max="9" width="5.66666666666667" style="1" customWidth="1"/>
    <col min="10" max="10" width="16.462962962963" style="1" customWidth="1"/>
    <col min="11" max="11" width="5.66666666666667" style="1" customWidth="1"/>
    <col min="12" max="12" width="40.7314814814815" style="1" customWidth="1"/>
    <col min="13" max="13" width="16.462962962963" style="1" customWidth="1"/>
    <col min="14" max="14" width="12.7314814814815" style="1" customWidth="1"/>
    <col min="15" max="15" width="51.7962962962963" style="1" customWidth="1"/>
    <col min="16" max="16" width="38.7314814814815" style="1" customWidth="1"/>
    <col min="17" max="17" width="20.6666666666667" style="1" customWidth="1"/>
    <col min="18" max="18" width="5.66666666666667" style="1" customWidth="1"/>
    <col min="19" max="19" width="14.1296296296296" style="1" customWidth="1"/>
    <col min="20" max="20" width="13.1296296296296" style="1" customWidth="1"/>
    <col min="21" max="21" width="14.1296296296296" style="1" customWidth="1"/>
    <col min="22" max="23" width="16.462962962963" style="1" customWidth="1"/>
    <col min="24" max="24" width="13.6666666666667" style="1" customWidth="1"/>
    <col min="25" max="25" width="14.3333333333333" style="1" customWidth="1"/>
    <col min="26" max="26" width="12.8703703703704" style="1" customWidth="1"/>
    <col min="27" max="16384" width="9" style="1"/>
  </cols>
  <sheetData>
    <row r="1" ht="39.95" customHeight="1" spans="1:26">
      <c r="A1" s="2" t="s">
        <v>0</v>
      </c>
      <c r="B1" s="2" t="s">
        <v>1</v>
      </c>
      <c r="C1" s="2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7"/>
      <c r="S1" s="18" t="s">
        <v>4</v>
      </c>
      <c r="T1" s="2" t="s">
        <v>5</v>
      </c>
      <c r="U1" s="2" t="s">
        <v>6</v>
      </c>
      <c r="V1" s="2"/>
      <c r="W1" s="2"/>
      <c r="X1" s="18" t="s">
        <v>7</v>
      </c>
      <c r="Y1" s="2" t="s">
        <v>8</v>
      </c>
      <c r="Z1" s="2" t="s">
        <v>9</v>
      </c>
    </row>
    <row r="2" ht="39.95" hidden="1" customHeight="1" spans="1:26">
      <c r="A2" s="2"/>
      <c r="B2" s="2"/>
      <c r="C2" s="2"/>
      <c r="D2" s="2" t="s">
        <v>10</v>
      </c>
      <c r="E2" s="2" t="s">
        <v>11</v>
      </c>
      <c r="F2" s="2" t="s">
        <v>12</v>
      </c>
      <c r="G2" s="2" t="s">
        <v>11</v>
      </c>
      <c r="H2" s="2" t="s">
        <v>13</v>
      </c>
      <c r="I2" s="2" t="s">
        <v>11</v>
      </c>
      <c r="J2" s="2" t="s">
        <v>14</v>
      </c>
      <c r="K2" s="2" t="s">
        <v>11</v>
      </c>
      <c r="L2" s="2" t="s">
        <v>15</v>
      </c>
      <c r="M2" s="2" t="s">
        <v>16</v>
      </c>
      <c r="N2" s="2" t="s">
        <v>11</v>
      </c>
      <c r="O2" s="2" t="s">
        <v>17</v>
      </c>
      <c r="P2" s="2" t="s">
        <v>11</v>
      </c>
      <c r="Q2" s="2" t="s">
        <v>18</v>
      </c>
      <c r="R2" s="2" t="s">
        <v>11</v>
      </c>
      <c r="S2" s="19"/>
      <c r="T2" s="2"/>
      <c r="U2" s="2" t="s">
        <v>19</v>
      </c>
      <c r="V2" s="2" t="s">
        <v>20</v>
      </c>
      <c r="W2" s="2" t="s">
        <v>21</v>
      </c>
      <c r="X2" s="19"/>
      <c r="Y2" s="2"/>
      <c r="Z2" s="2"/>
    </row>
    <row r="3" s="1" customFormat="1" ht="207" hidden="1" customHeight="1" spans="1:26">
      <c r="A3" s="5">
        <v>1</v>
      </c>
      <c r="B3" s="5" t="s">
        <v>22</v>
      </c>
      <c r="C3" s="6" t="s">
        <v>23</v>
      </c>
      <c r="D3" s="5" t="s">
        <v>24</v>
      </c>
      <c r="E3" s="6">
        <v>161.5</v>
      </c>
      <c r="F3" s="6"/>
      <c r="G3" s="6"/>
      <c r="H3" s="6"/>
      <c r="I3" s="6"/>
      <c r="J3" s="6"/>
      <c r="K3" s="6"/>
      <c r="L3" s="6"/>
      <c r="M3" s="6"/>
      <c r="N3" s="6"/>
      <c r="O3" s="5" t="s">
        <v>25</v>
      </c>
      <c r="P3" s="6">
        <v>27</v>
      </c>
      <c r="Q3" s="5" t="s">
        <v>26</v>
      </c>
      <c r="R3" s="6">
        <v>7</v>
      </c>
      <c r="S3" s="6">
        <f>E3+G3+I3+K3+N3+P3+R3</f>
        <v>195.5</v>
      </c>
      <c r="T3" s="6">
        <f>S3*0.9</f>
        <v>175.95</v>
      </c>
      <c r="U3" s="6">
        <v>0</v>
      </c>
      <c r="V3" s="6"/>
      <c r="W3" s="6"/>
      <c r="X3" s="6">
        <v>0</v>
      </c>
      <c r="Y3" s="6">
        <f>X3*0.1</f>
        <v>0</v>
      </c>
      <c r="Z3" s="6">
        <f>Y3+T3</f>
        <v>175.95</v>
      </c>
    </row>
    <row r="4" s="1" customFormat="1" ht="157.5" hidden="1" customHeight="1" spans="1:26">
      <c r="A4" s="5">
        <v>2</v>
      </c>
      <c r="B4" s="5" t="s">
        <v>27</v>
      </c>
      <c r="C4" s="5" t="s">
        <v>28</v>
      </c>
      <c r="D4" s="5" t="s">
        <v>29</v>
      </c>
      <c r="E4" s="5">
        <v>201</v>
      </c>
      <c r="F4" s="5" t="s">
        <v>30</v>
      </c>
      <c r="G4" s="5">
        <v>0</v>
      </c>
      <c r="H4" s="5" t="s">
        <v>30</v>
      </c>
      <c r="I4" s="5">
        <v>0</v>
      </c>
      <c r="J4" s="5" t="s">
        <v>30</v>
      </c>
      <c r="K4" s="5">
        <v>0</v>
      </c>
      <c r="L4" s="5" t="s">
        <v>31</v>
      </c>
      <c r="M4" s="5"/>
      <c r="N4" s="5">
        <v>2</v>
      </c>
      <c r="O4" s="5" t="s">
        <v>30</v>
      </c>
      <c r="P4" s="5">
        <v>0</v>
      </c>
      <c r="Q4" s="5" t="s">
        <v>30</v>
      </c>
      <c r="R4" s="5">
        <v>0</v>
      </c>
      <c r="S4" s="6">
        <f t="shared" ref="S4:S32" si="0">E4+G4+I4+K4+N4+P4+R4</f>
        <v>203</v>
      </c>
      <c r="T4" s="6">
        <f t="shared" ref="T4:T32" si="1">S4*0.9</f>
        <v>182.7</v>
      </c>
      <c r="U4" s="5" t="s">
        <v>30</v>
      </c>
      <c r="V4" s="5" t="s">
        <v>30</v>
      </c>
      <c r="W4" s="5" t="s">
        <v>30</v>
      </c>
      <c r="X4" s="5">
        <v>0</v>
      </c>
      <c r="Y4" s="6">
        <f t="shared" ref="Y4:Y32" si="2">X4*0.1</f>
        <v>0</v>
      </c>
      <c r="Z4" s="6">
        <f t="shared" ref="Z4:Z32" si="3">Y4+T4</f>
        <v>182.7</v>
      </c>
    </row>
    <row r="5" s="1" customFormat="1" ht="91.9" hidden="1" customHeight="1" spans="1:26">
      <c r="A5" s="5">
        <v>3</v>
      </c>
      <c r="B5" s="5" t="s">
        <v>32</v>
      </c>
      <c r="C5" s="6" t="s">
        <v>33</v>
      </c>
      <c r="D5" s="5" t="s">
        <v>34</v>
      </c>
      <c r="E5" s="6">
        <v>49</v>
      </c>
      <c r="F5" s="6"/>
      <c r="G5" s="6"/>
      <c r="H5" s="6"/>
      <c r="I5" s="6"/>
      <c r="J5" s="6"/>
      <c r="K5" s="6"/>
      <c r="L5" s="5" t="s">
        <v>35</v>
      </c>
      <c r="M5" s="5"/>
      <c r="N5" s="14">
        <v>5</v>
      </c>
      <c r="O5" s="5" t="s">
        <v>36</v>
      </c>
      <c r="P5" s="6">
        <v>30</v>
      </c>
      <c r="Q5" s="6"/>
      <c r="R5" s="6"/>
      <c r="S5" s="6">
        <f t="shared" si="0"/>
        <v>84</v>
      </c>
      <c r="T5" s="6">
        <f t="shared" si="1"/>
        <v>75.6</v>
      </c>
      <c r="U5" s="5" t="s">
        <v>37</v>
      </c>
      <c r="V5" s="6"/>
      <c r="W5" s="6"/>
      <c r="X5" s="6">
        <v>1</v>
      </c>
      <c r="Y5" s="6">
        <f t="shared" si="2"/>
        <v>0.1</v>
      </c>
      <c r="Z5" s="6">
        <f t="shared" si="3"/>
        <v>75.7</v>
      </c>
    </row>
    <row r="6" s="1" customFormat="1" ht="150" hidden="1" customHeight="1" spans="1:26">
      <c r="A6" s="5">
        <v>4</v>
      </c>
      <c r="B6" s="5">
        <v>2020310337</v>
      </c>
      <c r="C6" s="6" t="s">
        <v>38</v>
      </c>
      <c r="D6" s="5" t="s">
        <v>39</v>
      </c>
      <c r="E6" s="6">
        <v>193.5</v>
      </c>
      <c r="F6" s="6"/>
      <c r="G6" s="6"/>
      <c r="H6" s="6"/>
      <c r="I6" s="6"/>
      <c r="J6" s="6"/>
      <c r="K6" s="6"/>
      <c r="L6" s="5" t="s">
        <v>40</v>
      </c>
      <c r="M6" s="5"/>
      <c r="N6" s="6">
        <v>9</v>
      </c>
      <c r="O6" s="5" t="s">
        <v>41</v>
      </c>
      <c r="P6" s="6">
        <v>18</v>
      </c>
      <c r="Q6" s="6"/>
      <c r="R6" s="6"/>
      <c r="S6" s="6">
        <f t="shared" si="0"/>
        <v>220.5</v>
      </c>
      <c r="T6" s="6">
        <f t="shared" si="1"/>
        <v>198.45</v>
      </c>
      <c r="U6" s="6"/>
      <c r="V6" s="6"/>
      <c r="W6" s="6"/>
      <c r="X6" s="6">
        <v>0</v>
      </c>
      <c r="Y6" s="6">
        <f t="shared" si="2"/>
        <v>0</v>
      </c>
      <c r="Z6" s="6">
        <f t="shared" si="3"/>
        <v>198.45</v>
      </c>
    </row>
    <row r="7" s="1" customFormat="1" ht="39.95" hidden="1" customHeight="1" spans="1:26">
      <c r="A7" s="5">
        <v>5</v>
      </c>
      <c r="B7" s="5" t="s">
        <v>42</v>
      </c>
      <c r="C7" s="5" t="s">
        <v>43</v>
      </c>
      <c r="D7" s="5"/>
      <c r="E7" s="5">
        <v>0</v>
      </c>
      <c r="F7" s="5"/>
      <c r="G7" s="5">
        <v>0</v>
      </c>
      <c r="H7" s="5"/>
      <c r="I7" s="5">
        <v>0</v>
      </c>
      <c r="J7" s="5"/>
      <c r="K7" s="5">
        <v>0</v>
      </c>
      <c r="L7" s="5"/>
      <c r="M7" s="5"/>
      <c r="N7" s="5">
        <v>0</v>
      </c>
      <c r="O7" s="5"/>
      <c r="P7" s="5">
        <v>0</v>
      </c>
      <c r="Q7" s="5"/>
      <c r="R7" s="5">
        <v>0</v>
      </c>
      <c r="S7" s="6">
        <f t="shared" si="0"/>
        <v>0</v>
      </c>
      <c r="T7" s="6">
        <f t="shared" si="1"/>
        <v>0</v>
      </c>
      <c r="U7" s="5">
        <v>0</v>
      </c>
      <c r="V7" s="5">
        <v>0</v>
      </c>
      <c r="W7" s="5">
        <v>0</v>
      </c>
      <c r="X7" s="5">
        <v>0</v>
      </c>
      <c r="Y7" s="6">
        <f t="shared" si="2"/>
        <v>0</v>
      </c>
      <c r="Z7" s="6">
        <f t="shared" si="3"/>
        <v>0</v>
      </c>
    </row>
    <row r="8" s="1" customFormat="1" ht="152" hidden="1" customHeight="1" spans="1:26">
      <c r="A8" s="5">
        <v>6</v>
      </c>
      <c r="B8" s="5" t="s">
        <v>44</v>
      </c>
      <c r="C8" s="6" t="s">
        <v>45</v>
      </c>
      <c r="D8" s="5" t="s">
        <v>46</v>
      </c>
      <c r="E8" s="5">
        <v>70</v>
      </c>
      <c r="F8" s="6"/>
      <c r="G8" s="6"/>
      <c r="H8" s="6"/>
      <c r="I8" s="6"/>
      <c r="J8" s="6"/>
      <c r="K8" s="6"/>
      <c r="L8" s="6"/>
      <c r="M8" s="6"/>
      <c r="N8" s="6"/>
      <c r="O8" s="5" t="s">
        <v>47</v>
      </c>
      <c r="P8" s="6">
        <v>24</v>
      </c>
      <c r="Q8" s="6"/>
      <c r="R8" s="6"/>
      <c r="S8" s="6">
        <f t="shared" si="0"/>
        <v>94</v>
      </c>
      <c r="T8" s="6">
        <f t="shared" si="1"/>
        <v>84.6</v>
      </c>
      <c r="U8" s="6"/>
      <c r="V8" s="6"/>
      <c r="W8" s="6"/>
      <c r="X8" s="6"/>
      <c r="Y8" s="6">
        <f t="shared" si="2"/>
        <v>0</v>
      </c>
      <c r="Z8" s="6">
        <f t="shared" si="3"/>
        <v>84.6</v>
      </c>
    </row>
    <row r="9" s="1" customFormat="1" ht="87" hidden="1" customHeight="1" spans="1:26">
      <c r="A9" s="5">
        <v>7</v>
      </c>
      <c r="B9" s="5" t="s">
        <v>48</v>
      </c>
      <c r="C9" s="6" t="s">
        <v>49</v>
      </c>
      <c r="D9" s="5">
        <v>10.5</v>
      </c>
      <c r="E9" s="5">
        <v>10.5</v>
      </c>
      <c r="F9" s="6"/>
      <c r="G9" s="6"/>
      <c r="H9" s="6"/>
      <c r="I9" s="6"/>
      <c r="J9" s="6"/>
      <c r="K9" s="6"/>
      <c r="L9" s="5" t="s">
        <v>50</v>
      </c>
      <c r="M9" s="5"/>
      <c r="N9" s="6">
        <v>70</v>
      </c>
      <c r="O9" s="6"/>
      <c r="P9" s="6"/>
      <c r="Q9" s="6"/>
      <c r="R9" s="6"/>
      <c r="S9" s="6">
        <f t="shared" si="0"/>
        <v>80.5</v>
      </c>
      <c r="T9" s="6">
        <f t="shared" si="1"/>
        <v>72.45</v>
      </c>
      <c r="U9" s="6"/>
      <c r="V9" s="6"/>
      <c r="W9" s="6"/>
      <c r="X9" s="6"/>
      <c r="Y9" s="6">
        <f t="shared" si="2"/>
        <v>0</v>
      </c>
      <c r="Z9" s="6">
        <f t="shared" si="3"/>
        <v>72.45</v>
      </c>
    </row>
    <row r="10" s="1" customFormat="1" ht="39.95" hidden="1" customHeight="1" spans="1:26">
      <c r="A10" s="5">
        <v>8</v>
      </c>
      <c r="B10" s="5" t="s">
        <v>51</v>
      </c>
      <c r="C10" s="5" t="s">
        <v>52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>
        <f t="shared" si="0"/>
        <v>0</v>
      </c>
      <c r="T10" s="6">
        <f t="shared" si="1"/>
        <v>0</v>
      </c>
      <c r="U10" s="5"/>
      <c r="V10" s="5"/>
      <c r="W10" s="5"/>
      <c r="X10" s="5"/>
      <c r="Y10" s="6">
        <f t="shared" si="2"/>
        <v>0</v>
      </c>
      <c r="Z10" s="6">
        <f t="shared" si="3"/>
        <v>0</v>
      </c>
    </row>
    <row r="11" s="1" customFormat="1" ht="39.95" hidden="1" customHeight="1" spans="1:26">
      <c r="A11" s="5" t="s">
        <v>53</v>
      </c>
      <c r="B11" s="5">
        <v>2020310344</v>
      </c>
      <c r="C11" s="6" t="s">
        <v>54</v>
      </c>
      <c r="D11" s="5"/>
      <c r="E11" s="6"/>
      <c r="F11" s="6"/>
      <c r="G11" s="6"/>
      <c r="H11" s="6"/>
      <c r="I11" s="6"/>
      <c r="J11" s="6"/>
      <c r="K11" s="6"/>
      <c r="L11" s="5" t="s">
        <v>55</v>
      </c>
      <c r="M11" s="5"/>
      <c r="N11" s="6">
        <v>25</v>
      </c>
      <c r="O11" s="5" t="s">
        <v>56</v>
      </c>
      <c r="P11" s="6">
        <v>24</v>
      </c>
      <c r="Q11" s="6"/>
      <c r="R11" s="6"/>
      <c r="S11" s="6">
        <f t="shared" si="0"/>
        <v>49</v>
      </c>
      <c r="T11" s="6">
        <f t="shared" si="1"/>
        <v>44.1</v>
      </c>
      <c r="U11" s="6"/>
      <c r="V11" s="6" t="s">
        <v>57</v>
      </c>
      <c r="W11" s="6"/>
      <c r="X11" s="6">
        <v>3</v>
      </c>
      <c r="Y11" s="6">
        <f t="shared" si="2"/>
        <v>0.3</v>
      </c>
      <c r="Z11" s="6">
        <f t="shared" si="3"/>
        <v>44.4</v>
      </c>
    </row>
    <row r="12" s="1" customFormat="1" ht="39.95" hidden="1" customHeight="1" spans="1:26">
      <c r="A12" s="5">
        <v>10</v>
      </c>
      <c r="B12" s="5" t="s">
        <v>58</v>
      </c>
      <c r="C12" s="5" t="s">
        <v>59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>
        <f t="shared" si="0"/>
        <v>0</v>
      </c>
      <c r="T12" s="6">
        <f t="shared" si="1"/>
        <v>0</v>
      </c>
      <c r="U12" s="5"/>
      <c r="V12" s="5"/>
      <c r="W12" s="5"/>
      <c r="X12" s="5"/>
      <c r="Y12" s="6">
        <f t="shared" si="2"/>
        <v>0</v>
      </c>
      <c r="Z12" s="6">
        <f t="shared" si="3"/>
        <v>0</v>
      </c>
    </row>
    <row r="13" s="1" customFormat="1" ht="157.5" customHeight="1" spans="1:26">
      <c r="A13" s="5">
        <v>11</v>
      </c>
      <c r="B13" s="5" t="s">
        <v>60</v>
      </c>
      <c r="C13" s="6" t="s">
        <v>61</v>
      </c>
      <c r="D13" s="5" t="s">
        <v>62</v>
      </c>
      <c r="E13" s="5">
        <v>10</v>
      </c>
      <c r="F13" s="5"/>
      <c r="G13" s="5"/>
      <c r="H13" s="5"/>
      <c r="I13" s="5"/>
      <c r="J13" s="5"/>
      <c r="K13" s="5"/>
      <c r="L13" s="5" t="s">
        <v>63</v>
      </c>
      <c r="M13" s="5"/>
      <c r="N13" s="5">
        <v>75</v>
      </c>
      <c r="O13" s="5" t="s">
        <v>64</v>
      </c>
      <c r="P13" s="5">
        <v>42</v>
      </c>
      <c r="Q13" s="5"/>
      <c r="R13" s="5"/>
      <c r="S13" s="6">
        <f t="shared" si="0"/>
        <v>127</v>
      </c>
      <c r="T13" s="6">
        <f t="shared" si="1"/>
        <v>114.3</v>
      </c>
      <c r="U13" s="5"/>
      <c r="V13" s="5"/>
      <c r="W13" s="5"/>
      <c r="X13" s="6"/>
      <c r="Y13" s="6">
        <f t="shared" si="2"/>
        <v>0</v>
      </c>
      <c r="Z13" s="6">
        <f t="shared" si="3"/>
        <v>114.3</v>
      </c>
    </row>
    <row r="14" s="1" customFormat="1" ht="39.95" hidden="1" customHeight="1" spans="1:26">
      <c r="A14" s="5">
        <v>12</v>
      </c>
      <c r="B14" s="5" t="s">
        <v>65</v>
      </c>
      <c r="C14" s="6" t="s">
        <v>66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>
        <f t="shared" si="0"/>
        <v>0</v>
      </c>
      <c r="T14" s="6">
        <f t="shared" si="1"/>
        <v>0</v>
      </c>
      <c r="U14" s="5"/>
      <c r="V14" s="5"/>
      <c r="W14" s="5"/>
      <c r="X14" s="6"/>
      <c r="Y14" s="6">
        <f t="shared" si="2"/>
        <v>0</v>
      </c>
      <c r="Z14" s="6">
        <f t="shared" si="3"/>
        <v>0</v>
      </c>
    </row>
    <row r="15" s="1" customFormat="1" ht="39.95" hidden="1" customHeight="1" spans="1:26">
      <c r="A15" s="5">
        <v>13</v>
      </c>
      <c r="B15" s="5" t="s">
        <v>67</v>
      </c>
      <c r="C15" s="5" t="s">
        <v>68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>
        <f t="shared" si="0"/>
        <v>0</v>
      </c>
      <c r="T15" s="6">
        <f t="shared" si="1"/>
        <v>0</v>
      </c>
      <c r="U15" s="5"/>
      <c r="V15" s="5"/>
      <c r="W15" s="5"/>
      <c r="X15" s="5"/>
      <c r="Y15" s="6">
        <f t="shared" si="2"/>
        <v>0</v>
      </c>
      <c r="Z15" s="6">
        <f t="shared" si="3"/>
        <v>0</v>
      </c>
    </row>
    <row r="16" s="1" customFormat="1" ht="39.95" hidden="1" customHeight="1" spans="1:26">
      <c r="A16" s="5">
        <v>14</v>
      </c>
      <c r="B16" s="5" t="s">
        <v>69</v>
      </c>
      <c r="C16" s="5" t="s">
        <v>70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>
        <f t="shared" si="0"/>
        <v>0</v>
      </c>
      <c r="T16" s="6">
        <f t="shared" si="1"/>
        <v>0</v>
      </c>
      <c r="U16" s="5"/>
      <c r="V16" s="5"/>
      <c r="W16" s="5"/>
      <c r="X16" s="5"/>
      <c r="Y16" s="6">
        <f t="shared" si="2"/>
        <v>0</v>
      </c>
      <c r="Z16" s="6">
        <f t="shared" si="3"/>
        <v>0</v>
      </c>
    </row>
    <row r="17" s="1" customFormat="1" ht="166.15" hidden="1" customHeight="1" spans="1:26">
      <c r="A17" s="5">
        <v>15</v>
      </c>
      <c r="B17" s="5" t="s">
        <v>71</v>
      </c>
      <c r="C17" s="6" t="s">
        <v>72</v>
      </c>
      <c r="D17" s="5" t="s">
        <v>73</v>
      </c>
      <c r="E17" s="5">
        <v>212</v>
      </c>
      <c r="F17" s="5" t="s">
        <v>74</v>
      </c>
      <c r="G17" s="5">
        <v>0</v>
      </c>
      <c r="H17" s="5" t="s">
        <v>74</v>
      </c>
      <c r="I17" s="5">
        <v>0</v>
      </c>
      <c r="J17" s="5" t="s">
        <v>74</v>
      </c>
      <c r="K17" s="5">
        <v>0</v>
      </c>
      <c r="L17" s="5" t="s">
        <v>74</v>
      </c>
      <c r="M17" s="5"/>
      <c r="N17" s="5">
        <v>0</v>
      </c>
      <c r="O17" s="5" t="s">
        <v>75</v>
      </c>
      <c r="P17" s="5">
        <v>9</v>
      </c>
      <c r="Q17" s="5" t="s">
        <v>76</v>
      </c>
      <c r="R17" s="5">
        <v>15</v>
      </c>
      <c r="S17" s="6">
        <f t="shared" si="0"/>
        <v>236</v>
      </c>
      <c r="T17" s="6">
        <f t="shared" si="1"/>
        <v>212.4</v>
      </c>
      <c r="U17" s="5" t="s">
        <v>74</v>
      </c>
      <c r="V17" s="5" t="s">
        <v>74</v>
      </c>
      <c r="W17" s="5" t="s">
        <v>74</v>
      </c>
      <c r="X17" s="6">
        <v>0</v>
      </c>
      <c r="Y17" s="6">
        <f t="shared" si="2"/>
        <v>0</v>
      </c>
      <c r="Z17" s="6">
        <f t="shared" si="3"/>
        <v>212.4</v>
      </c>
    </row>
    <row r="18" s="1" customFormat="1" ht="39.95" hidden="1" customHeight="1" spans="1:26">
      <c r="A18" s="5">
        <v>16</v>
      </c>
      <c r="B18" s="5" t="s">
        <v>77</v>
      </c>
      <c r="C18" s="5" t="s">
        <v>78</v>
      </c>
      <c r="D18" s="5" t="s">
        <v>79</v>
      </c>
      <c r="E18" s="5">
        <v>0.75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>
        <f t="shared" si="0"/>
        <v>0.75</v>
      </c>
      <c r="T18" s="6">
        <f t="shared" si="1"/>
        <v>0.675</v>
      </c>
      <c r="U18" s="5"/>
      <c r="V18" s="5"/>
      <c r="W18" s="5"/>
      <c r="X18" s="5"/>
      <c r="Y18" s="6">
        <f t="shared" si="2"/>
        <v>0</v>
      </c>
      <c r="Z18" s="6">
        <f t="shared" si="3"/>
        <v>0.675</v>
      </c>
    </row>
    <row r="19" s="1" customFormat="1" ht="39.95" hidden="1" customHeight="1" spans="1:26">
      <c r="A19" s="5">
        <v>17</v>
      </c>
      <c r="B19" s="5" t="s">
        <v>80</v>
      </c>
      <c r="C19" s="5" t="s">
        <v>81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>
        <f t="shared" si="0"/>
        <v>0</v>
      </c>
      <c r="T19" s="6">
        <f t="shared" si="1"/>
        <v>0</v>
      </c>
      <c r="U19" s="5"/>
      <c r="V19" s="5"/>
      <c r="W19" s="5"/>
      <c r="X19" s="5"/>
      <c r="Y19" s="6">
        <f t="shared" si="2"/>
        <v>0</v>
      </c>
      <c r="Z19" s="6">
        <f t="shared" si="3"/>
        <v>0</v>
      </c>
    </row>
    <row r="20" s="1" customFormat="1" ht="39.95" hidden="1" customHeight="1" spans="1:26">
      <c r="A20" s="5">
        <v>18</v>
      </c>
      <c r="B20" s="5" t="s">
        <v>82</v>
      </c>
      <c r="C20" s="5" t="s">
        <v>83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>
        <f t="shared" si="0"/>
        <v>0</v>
      </c>
      <c r="T20" s="6">
        <f t="shared" si="1"/>
        <v>0</v>
      </c>
      <c r="U20" s="5"/>
      <c r="V20" s="5"/>
      <c r="W20" s="5"/>
      <c r="X20" s="5"/>
      <c r="Y20" s="6">
        <f t="shared" si="2"/>
        <v>0</v>
      </c>
      <c r="Z20" s="6">
        <f t="shared" si="3"/>
        <v>0</v>
      </c>
    </row>
    <row r="21" s="1" customFormat="1" ht="39.95" hidden="1" customHeight="1" spans="1:26">
      <c r="A21" s="5">
        <v>19</v>
      </c>
      <c r="B21" s="5" t="s">
        <v>84</v>
      </c>
      <c r="C21" s="5" t="s">
        <v>85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>
        <f t="shared" si="0"/>
        <v>0</v>
      </c>
      <c r="T21" s="6">
        <f t="shared" si="1"/>
        <v>0</v>
      </c>
      <c r="U21" s="5"/>
      <c r="V21" s="5"/>
      <c r="W21" s="5"/>
      <c r="X21" s="5"/>
      <c r="Y21" s="6">
        <f t="shared" si="2"/>
        <v>0</v>
      </c>
      <c r="Z21" s="6">
        <f t="shared" si="3"/>
        <v>0</v>
      </c>
    </row>
    <row r="22" s="1" customFormat="1" ht="117.75" hidden="1" customHeight="1" spans="1:26">
      <c r="A22" s="5">
        <v>20</v>
      </c>
      <c r="B22" s="5" t="s">
        <v>86</v>
      </c>
      <c r="C22" s="6" t="s">
        <v>87</v>
      </c>
      <c r="D22" s="5" t="s">
        <v>88</v>
      </c>
      <c r="E22" s="5">
        <v>28</v>
      </c>
      <c r="F22" s="5" t="s">
        <v>89</v>
      </c>
      <c r="G22" s="5"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">
        <f t="shared" si="0"/>
        <v>28</v>
      </c>
      <c r="T22" s="6">
        <f t="shared" si="1"/>
        <v>25.2</v>
      </c>
      <c r="U22" s="5"/>
      <c r="V22" s="5"/>
      <c r="W22" s="5"/>
      <c r="X22" s="6">
        <v>0</v>
      </c>
      <c r="Y22" s="6">
        <f t="shared" si="2"/>
        <v>0</v>
      </c>
      <c r="Z22" s="6">
        <f t="shared" si="3"/>
        <v>25.2</v>
      </c>
    </row>
    <row r="23" s="1" customFormat="1" ht="39.95" hidden="1" customHeight="1" spans="1:26">
      <c r="A23" s="5">
        <v>21</v>
      </c>
      <c r="B23" s="5" t="s">
        <v>90</v>
      </c>
      <c r="C23" s="6" t="s">
        <v>91</v>
      </c>
      <c r="D23" s="5" t="s">
        <v>92</v>
      </c>
      <c r="E23" s="5">
        <v>3.5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 t="s">
        <v>93</v>
      </c>
      <c r="R23" s="5">
        <v>15</v>
      </c>
      <c r="S23" s="6">
        <f t="shared" si="0"/>
        <v>18.5</v>
      </c>
      <c r="T23" s="6">
        <f t="shared" si="1"/>
        <v>16.65</v>
      </c>
      <c r="U23" s="5"/>
      <c r="V23" s="5"/>
      <c r="W23" s="5"/>
      <c r="X23" s="6"/>
      <c r="Y23" s="6">
        <f t="shared" si="2"/>
        <v>0</v>
      </c>
      <c r="Z23" s="6">
        <f t="shared" si="3"/>
        <v>16.65</v>
      </c>
    </row>
    <row r="24" s="1" customFormat="1" ht="39.95" hidden="1" customHeight="1" spans="1:26">
      <c r="A24" s="5">
        <v>22</v>
      </c>
      <c r="B24" s="5" t="s">
        <v>94</v>
      </c>
      <c r="C24" s="6" t="s">
        <v>95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>
        <f t="shared" si="0"/>
        <v>0</v>
      </c>
      <c r="T24" s="6">
        <f t="shared" si="1"/>
        <v>0</v>
      </c>
      <c r="U24" s="6" t="s">
        <v>96</v>
      </c>
      <c r="V24" s="6"/>
      <c r="W24" s="6"/>
      <c r="X24" s="6">
        <v>2</v>
      </c>
      <c r="Y24" s="6">
        <f t="shared" si="2"/>
        <v>0.2</v>
      </c>
      <c r="Z24" s="6">
        <f t="shared" si="3"/>
        <v>0.2</v>
      </c>
    </row>
    <row r="25" s="1" customFormat="1" ht="147" hidden="1" customHeight="1" spans="1:26">
      <c r="A25" s="5">
        <v>23</v>
      </c>
      <c r="B25" s="5" t="s">
        <v>97</v>
      </c>
      <c r="C25" s="6" t="s">
        <v>98</v>
      </c>
      <c r="D25" s="7" t="s">
        <v>99</v>
      </c>
      <c r="E25" s="6">
        <v>28</v>
      </c>
      <c r="F25" s="8"/>
      <c r="G25" s="6"/>
      <c r="H25" s="6"/>
      <c r="I25" s="6"/>
      <c r="J25" s="6"/>
      <c r="K25" s="6"/>
      <c r="L25" s="15" t="s">
        <v>100</v>
      </c>
      <c r="M25" s="15"/>
      <c r="N25" s="6">
        <v>10</v>
      </c>
      <c r="O25" s="7" t="s">
        <v>101</v>
      </c>
      <c r="P25" s="6">
        <v>10.5</v>
      </c>
      <c r="Q25" s="8" t="s">
        <v>102</v>
      </c>
      <c r="R25" s="6">
        <v>15</v>
      </c>
      <c r="S25" s="6">
        <f t="shared" si="0"/>
        <v>63.5</v>
      </c>
      <c r="T25" s="6">
        <f t="shared" si="1"/>
        <v>57.15</v>
      </c>
      <c r="U25" s="6"/>
      <c r="V25" s="6"/>
      <c r="W25" s="6"/>
      <c r="X25" s="6"/>
      <c r="Y25" s="6">
        <f t="shared" si="2"/>
        <v>0</v>
      </c>
      <c r="Z25" s="6">
        <f t="shared" si="3"/>
        <v>57.15</v>
      </c>
    </row>
    <row r="26" s="1" customFormat="1" ht="95.25" hidden="1" customHeight="1" spans="1:26">
      <c r="A26" s="5">
        <v>24</v>
      </c>
      <c r="B26" s="5" t="s">
        <v>103</v>
      </c>
      <c r="C26" s="6" t="s">
        <v>104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0</v>
      </c>
      <c r="L26" s="5" t="s">
        <v>105</v>
      </c>
      <c r="M26" s="5"/>
      <c r="N26" s="5">
        <v>15</v>
      </c>
      <c r="O26" s="5"/>
      <c r="P26" s="5">
        <v>0</v>
      </c>
      <c r="Q26" s="5"/>
      <c r="R26" s="5">
        <v>0</v>
      </c>
      <c r="S26" s="6">
        <f t="shared" si="0"/>
        <v>15</v>
      </c>
      <c r="T26" s="6">
        <f t="shared" si="1"/>
        <v>13.5</v>
      </c>
      <c r="U26" s="5"/>
      <c r="V26" s="5"/>
      <c r="W26" s="5"/>
      <c r="X26" s="6">
        <v>0</v>
      </c>
      <c r="Y26" s="6">
        <f t="shared" si="2"/>
        <v>0</v>
      </c>
      <c r="Z26" s="6">
        <f t="shared" si="3"/>
        <v>13.5</v>
      </c>
    </row>
    <row r="27" s="1" customFormat="1" ht="39.95" hidden="1" customHeight="1" spans="1:26">
      <c r="A27" s="5">
        <v>25</v>
      </c>
      <c r="B27" s="5" t="s">
        <v>106</v>
      </c>
      <c r="C27" s="5" t="s">
        <v>107</v>
      </c>
      <c r="D27" s="5" t="s">
        <v>30</v>
      </c>
      <c r="E27" s="5"/>
      <c r="F27" s="5"/>
      <c r="G27" s="5"/>
      <c r="H27" s="5" t="s">
        <v>30</v>
      </c>
      <c r="I27" s="5"/>
      <c r="J27" s="5" t="s">
        <v>30</v>
      </c>
      <c r="K27" s="5"/>
      <c r="L27" s="5"/>
      <c r="M27" s="5"/>
      <c r="N27" s="5"/>
      <c r="O27" s="5" t="s">
        <v>30</v>
      </c>
      <c r="P27" s="5"/>
      <c r="Q27" s="5" t="s">
        <v>30</v>
      </c>
      <c r="R27" s="5"/>
      <c r="S27" s="6">
        <f t="shared" si="0"/>
        <v>0</v>
      </c>
      <c r="T27" s="6">
        <f t="shared" si="1"/>
        <v>0</v>
      </c>
      <c r="U27" s="5" t="s">
        <v>108</v>
      </c>
      <c r="V27" s="5" t="s">
        <v>30</v>
      </c>
      <c r="W27" s="5" t="s">
        <v>30</v>
      </c>
      <c r="X27" s="5">
        <v>2</v>
      </c>
      <c r="Y27" s="6">
        <f t="shared" si="2"/>
        <v>0.2</v>
      </c>
      <c r="Z27" s="6">
        <f t="shared" si="3"/>
        <v>0.2</v>
      </c>
    </row>
    <row r="28" s="1" customFormat="1" ht="123" hidden="1" customHeight="1" spans="1:26">
      <c r="A28" s="5">
        <v>26</v>
      </c>
      <c r="B28" s="5" t="s">
        <v>109</v>
      </c>
      <c r="C28" s="5" t="s">
        <v>110</v>
      </c>
      <c r="D28" s="5" t="s">
        <v>111</v>
      </c>
      <c r="E28" s="5">
        <v>28</v>
      </c>
      <c r="F28" s="5" t="s">
        <v>30</v>
      </c>
      <c r="G28" s="5">
        <v>0</v>
      </c>
      <c r="H28" s="5" t="s">
        <v>30</v>
      </c>
      <c r="I28" s="5">
        <v>0</v>
      </c>
      <c r="J28" s="5" t="s">
        <v>30</v>
      </c>
      <c r="K28" s="5">
        <v>0</v>
      </c>
      <c r="L28" s="5" t="s">
        <v>112</v>
      </c>
      <c r="M28" s="5"/>
      <c r="N28" s="5">
        <v>7.5</v>
      </c>
      <c r="O28" s="5" t="s">
        <v>30</v>
      </c>
      <c r="P28" s="5">
        <v>0</v>
      </c>
      <c r="Q28" s="5" t="s">
        <v>30</v>
      </c>
      <c r="R28" s="5">
        <v>0</v>
      </c>
      <c r="S28" s="6">
        <f t="shared" si="0"/>
        <v>35.5</v>
      </c>
      <c r="T28" s="6">
        <f t="shared" si="1"/>
        <v>31.95</v>
      </c>
      <c r="U28" s="5" t="s">
        <v>30</v>
      </c>
      <c r="V28" s="5" t="s">
        <v>30</v>
      </c>
      <c r="W28" s="5" t="s">
        <v>30</v>
      </c>
      <c r="X28" s="5">
        <v>0</v>
      </c>
      <c r="Y28" s="6">
        <f t="shared" si="2"/>
        <v>0</v>
      </c>
      <c r="Z28" s="6">
        <f t="shared" si="3"/>
        <v>31.95</v>
      </c>
    </row>
    <row r="29" s="1" customFormat="1" ht="81" hidden="1" customHeight="1" spans="1:26">
      <c r="A29" s="5">
        <v>27</v>
      </c>
      <c r="B29" s="5" t="s">
        <v>113</v>
      </c>
      <c r="C29" s="6" t="s">
        <v>114</v>
      </c>
      <c r="D29" s="5" t="s">
        <v>115</v>
      </c>
      <c r="E29" s="5">
        <v>10</v>
      </c>
      <c r="F29" s="5"/>
      <c r="G29" s="5"/>
      <c r="H29" s="5"/>
      <c r="I29" s="5"/>
      <c r="J29" s="5"/>
      <c r="K29" s="5"/>
      <c r="L29" s="5" t="s">
        <v>116</v>
      </c>
      <c r="M29" s="5"/>
      <c r="N29" s="5">
        <v>7.5</v>
      </c>
      <c r="O29" s="5" t="s">
        <v>117</v>
      </c>
      <c r="P29" s="5">
        <v>33</v>
      </c>
      <c r="Q29" s="5" t="s">
        <v>118</v>
      </c>
      <c r="R29" s="5">
        <v>15</v>
      </c>
      <c r="S29" s="6">
        <f t="shared" si="0"/>
        <v>65.5</v>
      </c>
      <c r="T29" s="6">
        <f t="shared" si="1"/>
        <v>58.95</v>
      </c>
      <c r="U29" s="5"/>
      <c r="V29" s="5"/>
      <c r="W29" s="5"/>
      <c r="X29" s="6"/>
      <c r="Y29" s="6">
        <f t="shared" si="2"/>
        <v>0</v>
      </c>
      <c r="Z29" s="6">
        <f t="shared" si="3"/>
        <v>58.95</v>
      </c>
    </row>
    <row r="30" s="1" customFormat="1" ht="39.95" hidden="1" customHeight="1" spans="1:26">
      <c r="A30" s="5">
        <v>28</v>
      </c>
      <c r="B30" s="5" t="s">
        <v>119</v>
      </c>
      <c r="C30" s="6" t="s">
        <v>120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0</v>
      </c>
      <c r="L30" s="6"/>
      <c r="M30" s="6"/>
      <c r="N30" s="6">
        <v>0</v>
      </c>
      <c r="O30" s="6"/>
      <c r="P30" s="6">
        <v>0</v>
      </c>
      <c r="Q30" s="6"/>
      <c r="R30" s="6">
        <v>0</v>
      </c>
      <c r="S30" s="6">
        <f t="shared" si="0"/>
        <v>0</v>
      </c>
      <c r="T30" s="6">
        <f t="shared" si="1"/>
        <v>0</v>
      </c>
      <c r="U30" s="6">
        <v>3</v>
      </c>
      <c r="V30" s="6">
        <v>0</v>
      </c>
      <c r="W30" s="6">
        <v>0</v>
      </c>
      <c r="X30" s="6">
        <v>3</v>
      </c>
      <c r="Y30" s="6">
        <f t="shared" si="2"/>
        <v>0.3</v>
      </c>
      <c r="Z30" s="6">
        <f t="shared" si="3"/>
        <v>0.3</v>
      </c>
    </row>
    <row r="31" s="1" customFormat="1" ht="39.95" hidden="1" customHeight="1" spans="1:26">
      <c r="A31" s="5">
        <v>29</v>
      </c>
      <c r="B31" s="5" t="s">
        <v>121</v>
      </c>
      <c r="C31" s="5" t="s">
        <v>122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6">
        <f t="shared" si="0"/>
        <v>0</v>
      </c>
      <c r="T31" s="6">
        <f t="shared" si="1"/>
        <v>0</v>
      </c>
      <c r="U31" s="5"/>
      <c r="V31" s="5"/>
      <c r="W31" s="5"/>
      <c r="X31" s="5"/>
      <c r="Y31" s="6">
        <f t="shared" si="2"/>
        <v>0</v>
      </c>
      <c r="Z31" s="6">
        <f t="shared" si="3"/>
        <v>0</v>
      </c>
    </row>
    <row r="32" s="1" customFormat="1" ht="93" hidden="1" customHeight="1" spans="1:26">
      <c r="A32" s="5">
        <v>30</v>
      </c>
      <c r="B32" s="5" t="s">
        <v>123</v>
      </c>
      <c r="C32" s="6" t="s">
        <v>124</v>
      </c>
      <c r="D32" s="5" t="s">
        <v>125</v>
      </c>
      <c r="E32" s="6">
        <v>30</v>
      </c>
      <c r="F32" s="6"/>
      <c r="G32" s="6"/>
      <c r="H32" s="6"/>
      <c r="I32" s="6"/>
      <c r="J32" s="6"/>
      <c r="K32" s="6"/>
      <c r="L32" s="6"/>
      <c r="M32" s="6"/>
      <c r="N32" s="6"/>
      <c r="O32" s="5" t="s">
        <v>126</v>
      </c>
      <c r="P32" s="6">
        <v>24</v>
      </c>
      <c r="Q32" s="6"/>
      <c r="R32" s="6"/>
      <c r="S32" s="6">
        <f t="shared" si="0"/>
        <v>54</v>
      </c>
      <c r="T32" s="6">
        <f t="shared" si="1"/>
        <v>48.6</v>
      </c>
      <c r="U32" s="5" t="s">
        <v>127</v>
      </c>
      <c r="V32" s="5" t="s">
        <v>128</v>
      </c>
      <c r="W32" s="6"/>
      <c r="X32" s="6">
        <v>6</v>
      </c>
      <c r="Y32" s="6">
        <f t="shared" si="2"/>
        <v>0.6</v>
      </c>
      <c r="Z32" s="6">
        <f t="shared" si="3"/>
        <v>49.2</v>
      </c>
    </row>
    <row r="33" hidden="1"/>
    <row r="34" hidden="1"/>
    <row r="35" ht="15.15" hidden="1"/>
    <row r="36" ht="65.1" hidden="1" customHeight="1" spans="1:9">
      <c r="A36" s="9"/>
      <c r="B36" s="10" t="s">
        <v>129</v>
      </c>
      <c r="C36" s="11"/>
      <c r="D36" s="11"/>
      <c r="E36" s="11"/>
      <c r="F36" s="11"/>
      <c r="G36" s="12"/>
      <c r="H36" s="13"/>
      <c r="I36" s="16"/>
    </row>
  </sheetData>
  <autoFilter ref="B1:R36">
    <filterColumn colId="1">
      <filters>
        <filter val="秦子晔"/>
      </filters>
    </filterColumn>
    <extLst/>
  </autoFilter>
  <sortState ref="A2:K38">
    <sortCondition ref="H2" descending="1"/>
  </sortState>
  <mergeCells count="11">
    <mergeCell ref="D1:R1"/>
    <mergeCell ref="U1:W1"/>
    <mergeCell ref="B36:H36"/>
    <mergeCell ref="A1:A2"/>
    <mergeCell ref="B1:B2"/>
    <mergeCell ref="C1:C2"/>
    <mergeCell ref="S1:S2"/>
    <mergeCell ref="T1:T2"/>
    <mergeCell ref="X1:X2"/>
    <mergeCell ref="Y1:Y2"/>
    <mergeCell ref="Z1:Z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黄莺</dc:creator>
  <cp:lastModifiedBy>斯哒star</cp:lastModifiedBy>
  <dcterms:created xsi:type="dcterms:W3CDTF">2014-09-12T00:32:00Z</dcterms:created>
  <cp:lastPrinted>2016-11-04T01:47:00Z</cp:lastPrinted>
  <dcterms:modified xsi:type="dcterms:W3CDTF">2023-10-09T06:12:47Z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904F9D1CE82943BF9742AB48055711A0_13</vt:lpwstr>
  </property>
</Properties>
</file>