
<file path=[Content_Types].xml><?xml version="1.0" encoding="utf-8"?>
<Types xmlns="http://schemas.openxmlformats.org/package/2006/content-types">
  <Default Extension="jpeg" ContentType="image/jpeg"/>
  <Default Extension="JPG" ContentType="image/.jp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0280"/>
  </bookViews>
  <sheets>
    <sheet name="总表" sheetId="1" r:id="rId1"/>
  </sheets>
  <externalReferences>
    <externalReference r:id="rId2"/>
  </externalReferences>
  <definedNames>
    <definedName name="_xlnm._FilterDatabase" localSheetId="0" hidden="1">总表!$A$2:$AD$334</definedName>
  </definedNames>
  <calcPr calcId="144525"/>
</workbook>
</file>

<file path=xl/sharedStrings.xml><?xml version="1.0" encoding="utf-8"?>
<sst xmlns="http://schemas.openxmlformats.org/spreadsheetml/2006/main" count="1575" uniqueCount="1049">
  <si>
    <t>序号</t>
  </si>
  <si>
    <t>学号</t>
  </si>
  <si>
    <t>姓名</t>
  </si>
  <si>
    <t>专业</t>
  </si>
  <si>
    <t>导师</t>
  </si>
  <si>
    <t>课程平均分</t>
  </si>
  <si>
    <t>课程平均分45%</t>
  </si>
  <si>
    <t>学术成果</t>
  </si>
  <si>
    <t>学术成果得分</t>
  </si>
  <si>
    <t>学术成果45%</t>
  </si>
  <si>
    <t>综合表现</t>
  </si>
  <si>
    <t>综合表现得分</t>
  </si>
  <si>
    <t>综合表现10%</t>
  </si>
  <si>
    <t>总分</t>
  </si>
  <si>
    <t>发表科研论文</t>
  </si>
  <si>
    <t>得分</t>
  </si>
  <si>
    <t>主持科研项目</t>
  </si>
  <si>
    <t>出版（参编）专著或教材</t>
  </si>
  <si>
    <t>科研获奖</t>
  </si>
  <si>
    <t>专利</t>
  </si>
  <si>
    <t>学术会议活动</t>
  </si>
  <si>
    <t>学科竞赛及科技活动</t>
  </si>
  <si>
    <t>社会工作</t>
  </si>
  <si>
    <t>获各类荣誉称号</t>
  </si>
  <si>
    <t>文体竞赛获奖</t>
  </si>
  <si>
    <t>2021200737</t>
  </si>
  <si>
    <t>纪文</t>
  </si>
  <si>
    <t>韩科</t>
  </si>
  <si>
    <t>1、2019年11月：2021年中国高校大数据挑战赛二等奖（10分）；
2、“华为杯”第18届中国研究生数学建模竞赛三等奖（10分）；</t>
  </si>
  <si>
    <t>1、2021-2022学年，担任硕士21级第一党支部组织委员，2分；</t>
  </si>
  <si>
    <t>孟丹阳</t>
  </si>
  <si>
    <t>第五届中青杯全国大学生数学建模竞赛研究生组二等奖</t>
  </si>
  <si>
    <t>廖琳蔚</t>
  </si>
  <si>
    <t>杨鸿泰</t>
  </si>
  <si>
    <t>“华为杯”第十八届中国研究生数学建模竞赛成功参与奖</t>
  </si>
  <si>
    <t>2021-2022学年，担任硕士一班心理委员，1分</t>
  </si>
  <si>
    <t>李永丽</t>
  </si>
  <si>
    <t>李壮</t>
  </si>
  <si>
    <t>鲁工圆</t>
  </si>
  <si>
    <t>2021年MathorCup高校数学建模挑战赛——大数据竞赛 研究生组 三等奖（7分）</t>
  </si>
  <si>
    <t>赵悦</t>
  </si>
  <si>
    <t>陶思宇</t>
  </si>
  <si>
    <r>
      <rPr>
        <sz val="11"/>
        <rFont val="等线"/>
        <charset val="134"/>
        <scheme val="minor"/>
      </rPr>
      <t xml:space="preserve">
</t>
    </r>
    <r>
      <rPr>
        <sz val="11"/>
        <rFont val="等线"/>
        <charset val="134"/>
        <scheme val="minor"/>
      </rPr>
      <t>1、“华为杯”第18届中国研究生数学建模竞赛成功参与奖（5分）；</t>
    </r>
  </si>
  <si>
    <t>1、2021-2022学年，担任文体委员，1分</t>
  </si>
  <si>
    <t>1、2021年9月，获交运学院“内部素质拓展活动”二等奖，1分；</t>
  </si>
  <si>
    <t>李乐茜</t>
  </si>
  <si>
    <t>吕红霞</t>
  </si>
  <si>
    <t>2、“华为杯”第15届中国研究生数学建模竞赛成功参与奖（5分）；</t>
  </si>
  <si>
    <t>1、2021-2022学年，担任学习委员，1分；</t>
  </si>
  <si>
    <t>易志远</t>
  </si>
  <si>
    <t>蒋阳升</t>
  </si>
  <si>
    <t>田玲玲</t>
  </si>
  <si>
    <t>叶彭姚</t>
  </si>
  <si>
    <t>1、2022年7月，获第五届中青杯全国大学生数学建模竞赛研究生组二等奖</t>
  </si>
  <si>
    <t>廖延婷</t>
  </si>
  <si>
    <t>陈钉均</t>
  </si>
  <si>
    <t>2022年第五届中青杯全国大学生数学建模竞赛研究生组 二等奖（10分）</t>
  </si>
  <si>
    <t>刘宏伟</t>
  </si>
  <si>
    <t>1、“华为杯”第18届中国研究生数学建模竞赛成功参与奖（5分）</t>
  </si>
  <si>
    <t>1、2021-2022学年担任班长，3分</t>
  </si>
  <si>
    <t>乐诗彤</t>
  </si>
  <si>
    <t>胡路</t>
  </si>
  <si>
    <t xml:space="preserve">1、2022年5月：2021年第十九届五一数学建模竞赛研究生组三等奖（7分）；
</t>
  </si>
  <si>
    <t>田雨晴</t>
  </si>
  <si>
    <t>寇玮华</t>
  </si>
  <si>
    <t>倪墨涵</t>
  </si>
  <si>
    <t>左大杰</t>
  </si>
  <si>
    <t>无</t>
  </si>
  <si>
    <t>冯红艳</t>
  </si>
  <si>
    <t>刘澜</t>
  </si>
  <si>
    <t>1.2021年12月21日，参编《传染性疫情下客流运动规律建模与多态场景的管控技术研究》，4分</t>
  </si>
  <si>
    <t>1、2021年12月：“华为杯”第十八届中国研究生数学建模竞赛优秀奖（5分）</t>
  </si>
  <si>
    <t>王曙光</t>
  </si>
  <si>
    <t>范文博</t>
  </si>
  <si>
    <r>
      <rPr>
        <sz val="11"/>
        <rFont val="等线"/>
        <charset val="134"/>
        <scheme val="minor"/>
      </rPr>
      <t>1、2022</t>
    </r>
    <r>
      <rPr>
        <sz val="11"/>
        <color rgb="FFFF0000"/>
        <rFont val="等线"/>
        <charset val="134"/>
        <scheme val="minor"/>
      </rPr>
      <t>年3月：2021年MathorCup高校数学建模挑战赛-大数据竞赛研究生组二等奖（10分）；</t>
    </r>
  </si>
  <si>
    <r>
      <rPr>
        <sz val="11"/>
        <rFont val="等线"/>
        <charset val="134"/>
        <scheme val="minor"/>
      </rPr>
      <t>1、20</t>
    </r>
    <r>
      <rPr>
        <sz val="11"/>
        <color rgb="FFFF0000"/>
        <rFont val="等线"/>
        <charset val="134"/>
        <scheme val="minor"/>
      </rPr>
      <t>21</t>
    </r>
    <r>
      <rPr>
        <sz val="11"/>
        <color rgb="FFFF0000"/>
        <rFont val="等线"/>
        <charset val="134"/>
        <scheme val="minor"/>
      </rPr>
      <t>-20</t>
    </r>
    <r>
      <rPr>
        <sz val="11"/>
        <color rgb="FFFF0000"/>
        <rFont val="等线"/>
        <charset val="134"/>
        <scheme val="minor"/>
      </rPr>
      <t>22</t>
    </r>
    <r>
      <rPr>
        <sz val="11"/>
        <color rgb="FFFF0000"/>
        <rFont val="等线"/>
        <charset val="134"/>
        <scheme val="minor"/>
      </rPr>
      <t>学年，担任硕士</t>
    </r>
    <r>
      <rPr>
        <sz val="11"/>
        <color rgb="FFFF0000"/>
        <rFont val="等线"/>
        <charset val="134"/>
        <scheme val="minor"/>
      </rPr>
      <t>21级第一党支部宣传委员</t>
    </r>
    <r>
      <rPr>
        <sz val="11"/>
        <color rgb="FFFF0000"/>
        <rFont val="等线"/>
        <charset val="134"/>
        <scheme val="minor"/>
      </rPr>
      <t>，</t>
    </r>
    <r>
      <rPr>
        <sz val="11"/>
        <color rgb="FFFF0000"/>
        <rFont val="等线"/>
        <charset val="134"/>
        <scheme val="minor"/>
      </rPr>
      <t>2</t>
    </r>
    <r>
      <rPr>
        <sz val="11"/>
        <color rgb="FFFF0000"/>
        <rFont val="等线"/>
        <charset val="134"/>
        <scheme val="minor"/>
      </rPr>
      <t>分；</t>
    </r>
  </si>
  <si>
    <r>
      <rPr>
        <sz val="11"/>
        <rFont val="等线"/>
        <charset val="134"/>
        <scheme val="minor"/>
      </rPr>
      <t>1、2021</t>
    </r>
    <r>
      <rPr>
        <sz val="11"/>
        <color rgb="FFFF0000"/>
        <rFont val="等线"/>
        <charset val="134"/>
        <scheme val="minor"/>
      </rPr>
      <t>年</t>
    </r>
    <r>
      <rPr>
        <sz val="11"/>
        <color rgb="FFFF0000"/>
        <rFont val="等线"/>
        <charset val="134"/>
        <scheme val="minor"/>
      </rPr>
      <t>11</t>
    </r>
    <r>
      <rPr>
        <sz val="11"/>
        <color rgb="FFFF0000"/>
        <rFont val="等线"/>
        <charset val="134"/>
        <scheme val="minor"/>
      </rPr>
      <t>月，获新生杯篮球赛优秀奖，</t>
    </r>
    <r>
      <rPr>
        <sz val="11"/>
        <color rgb="FFFF0000"/>
        <rFont val="等线"/>
        <charset val="134"/>
        <scheme val="minor"/>
      </rPr>
      <t>0.25</t>
    </r>
    <r>
      <rPr>
        <sz val="11"/>
        <color rgb="FFFF0000"/>
        <rFont val="等线"/>
        <charset val="134"/>
        <scheme val="minor"/>
      </rPr>
      <t xml:space="preserve">分；
</t>
    </r>
    <r>
      <rPr>
        <sz val="11"/>
        <color rgb="FFFF0000"/>
        <rFont val="等线"/>
        <charset val="134"/>
        <scheme val="minor"/>
      </rPr>
      <t xml:space="preserve">
</t>
    </r>
  </si>
  <si>
    <t>尹彦博</t>
  </si>
  <si>
    <t>何必胜</t>
  </si>
  <si>
    <t>李美梅</t>
  </si>
  <si>
    <t>1、“华为杯”第18届中国研究生数学建模竞赛成功参与奖（5分）；</t>
  </si>
  <si>
    <t>2021200755</t>
  </si>
  <si>
    <t>刘蓓蓓</t>
  </si>
  <si>
    <t>杨飞</t>
  </si>
  <si>
    <t>1.2021年12月：“华为杯”第18届中国研究生数学建模竞赛成功参与奖（5分）</t>
  </si>
  <si>
    <t>何明芹</t>
  </si>
  <si>
    <t>吴海涛</t>
  </si>
  <si>
    <t>郭雨言</t>
  </si>
  <si>
    <t>刘涛</t>
  </si>
  <si>
    <t>1、“华为杯”第15届中国研究生数学建模竞赛成功参与奖（5分）；</t>
  </si>
  <si>
    <t>邓锦程</t>
  </si>
  <si>
    <t>户佐安</t>
  </si>
  <si>
    <t>2022年5月，第十九届五一数学建模竞赛一等奖（15分）</t>
  </si>
  <si>
    <t>1、2021年12月，2021年党建百年经济知识竞赛三等奖，2分；
2、2021年12月，第六届全国大学生预防艾滋病知识竞赛优秀奖， 1.75分。</t>
  </si>
  <si>
    <t>张一迪</t>
  </si>
  <si>
    <t>汤银英</t>
  </si>
  <si>
    <t>交通运输与物流学院研究生会“内部素质拓展活动”中获二等奖,1分</t>
  </si>
  <si>
    <t>胡奉淋</t>
  </si>
  <si>
    <t>刘昱岗</t>
  </si>
  <si>
    <t>“华为杯”第十八届中国研究生数学建模竞赛二等奖（15分）</t>
  </si>
  <si>
    <t>2021-2022学年，担任硕士21级第一党支部书记，3分</t>
  </si>
  <si>
    <t>姜浩晨</t>
  </si>
  <si>
    <t>张小强</t>
  </si>
  <si>
    <t>2021-2022年，担任团支部书记，3分</t>
  </si>
  <si>
    <t>程果</t>
  </si>
  <si>
    <t>吴刚</t>
  </si>
  <si>
    <t>第十九届五一数学建模竞赛三等奖</t>
  </si>
  <si>
    <t>郑明轩</t>
  </si>
  <si>
    <t>蹇明</t>
  </si>
  <si>
    <t>1、郑明轩，窦亚芹等.集聚优势导向下数字供应链金融信贷集聚模式创新（B，一作，0分）2022年7月</t>
  </si>
  <si>
    <t>1、2022年3月-2022年8月，主持中国物流学会（国家直属行业学会）项目，省级项目，30分；</t>
  </si>
  <si>
    <t>夏雷</t>
  </si>
  <si>
    <t>王坤</t>
  </si>
  <si>
    <t>1、2021-2022学年，担任宣传委员，1分；</t>
  </si>
  <si>
    <t>陈朗</t>
  </si>
  <si>
    <t>张锦</t>
  </si>
  <si>
    <t>暂无</t>
  </si>
  <si>
    <t>1、2021年第十一届亚太地区大学生数学建模竞赛研究生组一等奖（10分）；
2、2021年MathorCup高校数学建模挑战赛——大数据竞赛 二等奖（10分）；</t>
  </si>
  <si>
    <t>1、2021-2022学年，担任组织委员，1分；</t>
  </si>
  <si>
    <t>宋权儒</t>
  </si>
  <si>
    <t>王群智</t>
  </si>
  <si>
    <t>孙思远</t>
  </si>
  <si>
    <t>‘华为杯’建模比赛二等奖（15分）</t>
  </si>
  <si>
    <t>2021-2022学年，担任生活委员，1分</t>
  </si>
  <si>
    <t>张永奇</t>
  </si>
  <si>
    <t>1、2022年3月：2021年MathorCup高校数学建模挑战赛——大数据竞赛研究生组二等奖（10分）；2、2022年6月：2022年第十九届五一数学建模竞赛三等奖（7分）；</t>
  </si>
  <si>
    <t>彭俊超</t>
  </si>
  <si>
    <t>1、“华为杯”第18届中国研究生数学建模竞赛二等奖（15分）；2、2021年MatherCup高校数学建模挑战赛-大数据竞赛研究生组成功参赛奖（0分）；</t>
  </si>
  <si>
    <t>董施慧</t>
  </si>
  <si>
    <t>2021-2022学年担任班级学习委员，1.00分；在研究生院兼职研究生院综合办公室助管。</t>
  </si>
  <si>
    <t>2022年6月，承担并参与交运硕士二班为集体的研究生学术素养综合提升计划集体专项项目（PADP）活动，活动通过学校中期检查和期末答辩，获得学校800元的项目经费支持，0分。</t>
  </si>
  <si>
    <t>谷晓航</t>
  </si>
  <si>
    <t>赵军</t>
  </si>
  <si>
    <t>蔡雨婷</t>
  </si>
  <si>
    <t>杨达</t>
  </si>
  <si>
    <t>组织委员</t>
  </si>
  <si>
    <t>喻晴</t>
  </si>
  <si>
    <t>1、“华为杯”第18届中国研究生数学建模竞赛优秀奖（5分）</t>
  </si>
  <si>
    <t>肖翰林</t>
  </si>
  <si>
    <t>2022年第十二届MathorCup高校数学建模挑战赛 二等奖</t>
  </si>
  <si>
    <t>王博宙</t>
  </si>
  <si>
    <t>倪少权</t>
  </si>
  <si>
    <r>
      <rPr>
        <sz val="11"/>
        <rFont val="等线"/>
        <charset val="134"/>
        <scheme val="minor"/>
      </rPr>
      <t>1、2022年6月：2022年第十二届MathorCup高校数学建模挑战赛研究生组二等奖（10分）</t>
    </r>
    <r>
      <rPr>
        <sz val="11"/>
        <color rgb="FFFF0000"/>
        <rFont val="等线"/>
        <charset val="134"/>
        <scheme val="minor"/>
      </rPr>
      <t xml:space="preserve">
</t>
    </r>
  </si>
  <si>
    <t>雷棵蘩</t>
  </si>
  <si>
    <t>“华为杯”第18届中国研究生数学建模竞赛二等奖（15）</t>
  </si>
  <si>
    <t>郭玥伶</t>
  </si>
  <si>
    <t>邱鹏</t>
  </si>
  <si>
    <t>2021-2022学年担任21级硕士2班团支书</t>
  </si>
  <si>
    <t>罗迪月</t>
  </si>
  <si>
    <t>李雪芹</t>
  </si>
  <si>
    <t>宋嫣然</t>
  </si>
  <si>
    <t>2022年1月：2021年第十一届APMCM亚太地区大学生数学建模竞赛一等奖</t>
  </si>
  <si>
    <t>麦启欣</t>
  </si>
  <si>
    <t>张敏</t>
  </si>
  <si>
    <t>2022，武汉，WTC世界交通运输大会，有延期说明函，基于潜类混合logit模型的电动汽车用户充电选择行为分析，在大会上宣读未发表的论文
0分</t>
  </si>
  <si>
    <t xml:space="preserve">1.“华为杯”第十八届中国研究生数学建模竞赛三等奖(10分)
2、2021年中国高校大数据挑战赛三等奖 (7分)
</t>
  </si>
  <si>
    <t xml:space="preserve">2021-2022学年，担任2021级硕士第二党支部组织委员，2分
</t>
  </si>
  <si>
    <t>周姝</t>
  </si>
  <si>
    <t>户佐安，郑磊，周姝.考虑列位合理占用的动车所调车作业计划编制优化（A，除导师外二作，12分）2022年2月</t>
  </si>
  <si>
    <t>2022年6月，第十四届“中国电机工程学会杯” 全国大学生电工数学建模竞赛 三等奖</t>
  </si>
  <si>
    <t>马玉琴</t>
  </si>
  <si>
    <t>软件著作权一个（考虑自动驾驶专用道的信号交叉口通行能力绘制软件V1.0）</t>
  </si>
  <si>
    <t>国家级二等奖一个（“华为杯”第十八届中国研究生数学建模竞赛二等奖）</t>
  </si>
  <si>
    <t>岑秋云</t>
  </si>
  <si>
    <t>1、2022年6月：全国大学生英语作文大赛研究生组省级一等奖（15分）；
2、2022年7月：第十四届“中国电机工程学会杯”全国大学生电工杯数学建模竞赛研究生组二等奖（10分）；</t>
  </si>
  <si>
    <t>1、2021-2022学年，担任硕士21级第二党支部党支部书记，3分；</t>
  </si>
  <si>
    <t>1、2022年9月，获全国大学生英语作文大赛“优秀志愿者”荣誉称号，3分；</t>
  </si>
  <si>
    <t>黄卓</t>
  </si>
  <si>
    <t>朱志国</t>
  </si>
  <si>
    <t>1、软件著作权：地铁车站客流可视化仿真系统v1.0（2022SR0632903，除导师外第1署名）（10分）</t>
  </si>
  <si>
    <t>1、2022年6月：2022年第十二届MathorCup高校数学建模挑战赛研究生组 二等奖(10分)
2、2022年7月：2022年全国大学生英语词汇挑战赛 一等奖(15分)</t>
  </si>
  <si>
    <t>孟瑶</t>
  </si>
  <si>
    <r>
      <rPr>
        <sz val="11"/>
        <rFont val="宋体"/>
        <charset val="134"/>
      </rPr>
      <t>国际境内会议</t>
    </r>
    <r>
      <rPr>
        <sz val="11"/>
        <rFont val="Times New Roman"/>
        <charset val="134"/>
      </rPr>
      <t xml:space="preserve">IACP Conference 2022   </t>
    </r>
    <r>
      <rPr>
        <sz val="11"/>
        <rFont val="宋体"/>
        <charset val="134"/>
      </rPr>
      <t>时间：</t>
    </r>
    <r>
      <rPr>
        <sz val="11"/>
        <rFont val="Times New Roman"/>
        <charset val="134"/>
      </rPr>
      <t xml:space="preserve">2022.6.26 </t>
    </r>
    <r>
      <rPr>
        <sz val="11"/>
        <rFont val="宋体"/>
        <charset val="134"/>
      </rPr>
      <t>主题：</t>
    </r>
    <r>
      <rPr>
        <sz val="11"/>
        <rFont val="Times New Roman"/>
        <charset val="134"/>
      </rPr>
      <t xml:space="preserve">Urban Commute and Accesssibility 
</t>
    </r>
    <r>
      <rPr>
        <sz val="11"/>
        <rFont val="宋体"/>
        <charset val="134"/>
      </rPr>
      <t>无本人参会照片</t>
    </r>
  </si>
  <si>
    <t>2022年6月：2022年第十九届五一数学建模竞赛研究生组三等奖</t>
  </si>
  <si>
    <t>任婷婷</t>
  </si>
  <si>
    <t>1、2021年12月，第十届“认证杯”数学中国数学建模国际赛一等奖（10分）；
2、2021年12月，全球铁路创客大赛亚太地区比赛二等奖（10分）；3、2022年6月，第八届“互联网+”大学生创新创业大赛（主赛道）银奖（10分）</t>
  </si>
  <si>
    <t>1、2021-2022学年，担任班级心理委员，1分；2、2021-2022学年，担任校研究生会活动联络部干事，0分</t>
  </si>
  <si>
    <t>王嘉鑫</t>
  </si>
  <si>
    <t>“华为杯”第十八届中国研究生数学建模竞赛 二等奖</t>
  </si>
  <si>
    <t>2021-2022学年，担任生活委员 1分</t>
  </si>
  <si>
    <t>彭炜康</t>
  </si>
  <si>
    <t>朱颖</t>
  </si>
  <si>
    <t>1、“华为杯”第十八届中国研究生数学建模竞赛三等奖（10分）；
2、2021年中国高校大数据挑战赛三等奖（7分）。</t>
  </si>
  <si>
    <t>王一鸣</t>
  </si>
  <si>
    <t>曹鹏</t>
  </si>
  <si>
    <t>1、软件著作权：智能网联车感知能力仿真分析系统V1.0(2022SR0731340除导师外第1署名)(7分)；  
2、软件著作权：基于UWB定位技术的机器人仿真系统V1.0(2022SR0644238除导师外第1署名)(10分)；
3、软件著作权：路侧激光雷达布局仿真分析系统V1.0（2022SR0731199除导师外第1署名）</t>
  </si>
  <si>
    <t>1、境内会议（国际学术活动）：2022年11月4日、武汉、世界交通运输工程技术论坛（WTC2021）（创新低碳循环共享更可持续的交通）、已发邀请函（12*50%*0.75=4.5）；
0分 无支撑材料</t>
  </si>
  <si>
    <t>1、2022年6月：2022年第十九届五一数学建模竞赛一等奖（15分）；
2、2022年3月:2021年MathorCup高校数学建模挑战赛——大数据竞赛优秀奖（0分）；</t>
  </si>
  <si>
    <t>1、2021-2022学年，担任文体委员，1分；</t>
  </si>
  <si>
    <t>1、2021西南交通大学“运达杯”体育节乒乓球比赛第二名，2分；</t>
  </si>
  <si>
    <t>程晓莉</t>
  </si>
  <si>
    <t>2021年12月：全球首届铁路创客大赛亚太地区分赛二等奖（10分）</t>
  </si>
  <si>
    <t>徐如君</t>
  </si>
  <si>
    <t>1、2022年2月：2021年第十届“认证杯”数学中国数学建模国际赛一等奖（10分）；
2、2021年12月：2021全球铁路创客大赛亚太区二等奖（10分）。</t>
  </si>
  <si>
    <t>曾玉文</t>
  </si>
  <si>
    <t>何娟</t>
  </si>
  <si>
    <t>1、2021年中国高校大数据挑战赛一等奖（15分）； 2、2022年第十九届五一数学建模竞赛一等奖（15分）；</t>
  </si>
  <si>
    <t>钱凯旭</t>
  </si>
  <si>
    <t>贺政纲</t>
  </si>
  <si>
    <t>1、2021年中国高校大数据挑战赛一等奖（15分）；
2、2022年第十九届五一数学建模竞赛 一等奖（15分）</t>
  </si>
  <si>
    <t>黄婷淇</t>
  </si>
  <si>
    <t>闫海峰</t>
  </si>
  <si>
    <t>1、2021-2022学年，担任班长，3分；</t>
  </si>
  <si>
    <t>1、2021年10月，获新生乒乓球比赛一等奖，3分； 2、2021年12月，获西南交通大学“运达杯”体育节乒乓球比赛二等奖，2分</t>
  </si>
  <si>
    <t>陈春江</t>
  </si>
  <si>
    <t>唐智慧</t>
  </si>
  <si>
    <t>2021年第十一届APMCM亚太地区大学生数学建模竞赛一等奖</t>
  </si>
  <si>
    <t>刘月</t>
  </si>
  <si>
    <t>2021年第十一届APMCM亚太地区大学生数学建模竞赛一等奖（10分）</t>
  </si>
  <si>
    <t>王宁</t>
  </si>
  <si>
    <t>邱小平</t>
  </si>
  <si>
    <t>杨振珑</t>
  </si>
  <si>
    <t>黄文成</t>
  </si>
  <si>
    <r>
      <rPr>
        <sz val="11"/>
        <rFont val="等线"/>
        <charset val="134"/>
        <scheme val="minor"/>
      </rPr>
      <t>“华为杯”第15届中国研究生数学建模竞赛</t>
    </r>
    <r>
      <rPr>
        <sz val="11"/>
        <rFont val="等线"/>
        <charset val="134"/>
        <scheme val="minor"/>
      </rPr>
      <t>成功参赛奖</t>
    </r>
  </si>
  <si>
    <t>参加“2021级硕士2班”集体组建的PADP活动</t>
  </si>
  <si>
    <t>唐慧祥</t>
  </si>
  <si>
    <t>1、2022年7月：“2022年第五届全国大学生数学竞赛网络挑战赛”非数学类三等奖（7分）；</t>
  </si>
  <si>
    <t>无，0分；</t>
  </si>
  <si>
    <t>2021200818</t>
  </si>
  <si>
    <t>王园顺</t>
  </si>
  <si>
    <t>牟能冶</t>
  </si>
  <si>
    <r>
      <rPr>
        <sz val="11"/>
        <rFont val="等线"/>
        <charset val="134"/>
        <scheme val="minor"/>
      </rPr>
      <t>1、Nengye Mu，Yuanshun Wang，Peiling Tian.Spatio</t>
    </r>
    <r>
      <rPr>
        <sz val="11"/>
        <rFont val="Tahoma"/>
        <charset val="134"/>
      </rPr>
      <t>‑</t>
    </r>
    <r>
      <rPr>
        <sz val="11"/>
        <rFont val="等线"/>
        <charset val="134"/>
        <scheme val="minor"/>
      </rPr>
      <t>temporal Distribution Characteristics of the Cooperation 
Between Logistics Industry and Economy in Southwest China
（A，除导师外一作，28分），2022年1月；
2、Nengye Mu，Yuanshun Wang，Min Wang等.The Co</t>
    </r>
    <r>
      <rPr>
        <sz val="11"/>
        <rFont val="Tahoma"/>
        <charset val="134"/>
      </rPr>
      <t>‑</t>
    </r>
    <r>
      <rPr>
        <sz val="11"/>
        <rFont val="等线"/>
        <charset val="134"/>
        <scheme val="minor"/>
      </rPr>
      <t>evolution of the Regional Logistics Network 
in the Chengdu–Chongqing Region Based on Node Attraction （A，除导师外一作，28分），2022年4月；</t>
    </r>
  </si>
  <si>
    <t>1、2021年12月：“华为杯”第18届中国研究生数学建模竞赛成功参与奖（5分）；2、全国大学生数据分析科普知识竞赛一等奖（0分）。</t>
  </si>
  <si>
    <t>全国大学生数据分析科普知识竞赛一等奖（4分）。</t>
  </si>
  <si>
    <t>张雨洁</t>
  </si>
  <si>
    <t>1.陈旻瑜，张雨洁等.基于车底使用数量最少的动车组运用计划优化研究（二作，B+  2022年08月）</t>
  </si>
  <si>
    <t>1、发明专利：一种城市轨道交通线网列车运行间隔协同决策方法（202210359748.5   
除导外第1署名，25分）
2、发明专利：一种多交路多时段全日列车运行图自动编制方法和系统（202210134801.1，除导师外第5署名）（2.5分）；</t>
  </si>
  <si>
    <t>1、2022年6月：2022年第十九届五一数学建模竞赛研究生组三等奖（7分）；
2、2021年12月：全球铁路创客大赛亚太地区比赛优秀奖（4分）；</t>
  </si>
  <si>
    <t>1、2021-2022学年，担任第三党支部书记，3分；</t>
  </si>
  <si>
    <t>1.2022年7月，四川省综合素质A级证书 8分</t>
  </si>
  <si>
    <t>1.全国两会竞赛一等奖 4分</t>
  </si>
  <si>
    <t>2021200834</t>
  </si>
  <si>
    <t>林尧</t>
  </si>
  <si>
    <r>
      <rPr>
        <sz val="11"/>
        <rFont val="等线"/>
        <charset val="134"/>
        <scheme val="minor"/>
      </rPr>
      <t>2</t>
    </r>
    <r>
      <rPr>
        <sz val="11"/>
        <rFont val="等线"/>
        <charset val="134"/>
        <scheme val="minor"/>
      </rPr>
      <t>021年第十一届APMCM亚太地区大学生数学竞赛一等奖</t>
    </r>
  </si>
  <si>
    <t>陈越</t>
  </si>
  <si>
    <t>2022年第十九届五一数学建模竞赛三等奖</t>
  </si>
  <si>
    <t>郝悦</t>
  </si>
  <si>
    <t>J. Zhang, Y. Liu, Y. Hao and Y. Tang,Collaborative Optimization of Community Bus and Flexible Feeder Bus Connection System（除导师外二作，10分）</t>
  </si>
  <si>
    <t>1、DJ8357-04基于柔性公交接驳系统线的车辆服务属性决策优化方法，发明专利受理（除导师外第1署名,1分）
2、DJ9197-04一种自动驾驶车辆多车道连续变道轨迹优化方法，发明专利受理（除导师外第1署名，1分）</t>
  </si>
  <si>
    <t>2021年9月：“华为杯”第十八届中国研究生数学建模竞赛二等奖（15分）</t>
  </si>
  <si>
    <t>齐心</t>
  </si>
  <si>
    <t>2021年12月：全球铁路创客大赛亚太地区比赛优秀奖（4分）</t>
  </si>
  <si>
    <t>李永昕</t>
  </si>
  <si>
    <t>2021亚太地区数学建模竞赛研究生组二等奖</t>
  </si>
  <si>
    <t>刘婧蕾</t>
  </si>
  <si>
    <t>彭其渊</t>
  </si>
  <si>
    <t>88.77</t>
  </si>
  <si>
    <t>1、2022年6月，2022年第12届MathorCup高校数学建模挑战赛研究生组二等奖（10分）；
2、2022年3月，2021年MathorCup高校数学建模挑战赛-大数据竞赛研究生组三等奖（7分）；</t>
  </si>
  <si>
    <t>10</t>
  </si>
  <si>
    <t>叶旭泽</t>
  </si>
  <si>
    <t>1、发明专利受理：一种枢纽列流图编制方法及系统（202210334623.7，第2署名）(0分）</t>
  </si>
  <si>
    <t>1、2021年12月，“华为杯”第十八届中国研究生数学建模竞赛二等奖（15分）；
2、2022年6月，2022年第十九届五一数学建模竞赛一等奖（15分，与1同类型，不累加）；
3、2022年5月27日，第十三届蓝桥杯全国软件和信息技术专业人才大赛四川赛区Python程序设计研究生组三等奖（7分）</t>
  </si>
  <si>
    <t>王灿</t>
  </si>
  <si>
    <t>张光远</t>
  </si>
  <si>
    <r>
      <rPr>
        <sz val="11"/>
        <rFont val="等线"/>
        <charset val="134"/>
        <scheme val="minor"/>
      </rPr>
      <t>1、全球首届铁路创客大赛亚太区比赛优秀奖（</t>
    </r>
    <r>
      <rPr>
        <sz val="11"/>
        <rFont val="等线"/>
        <charset val="134"/>
        <scheme val="minor"/>
      </rPr>
      <t>4分</t>
    </r>
    <r>
      <rPr>
        <sz val="11"/>
        <rFont val="等线"/>
        <charset val="134"/>
        <scheme val="minor"/>
      </rPr>
      <t>）</t>
    </r>
  </si>
  <si>
    <t>李维妮</t>
  </si>
  <si>
    <t>陈韬</t>
  </si>
  <si>
    <t>潘郑雨</t>
  </si>
  <si>
    <t>2021年11月：2021年亚太区数学建模竞赛二等奖</t>
  </si>
  <si>
    <t>刘娇</t>
  </si>
  <si>
    <r>
      <rPr>
        <sz val="11"/>
        <rFont val="等线"/>
        <charset val="134"/>
        <scheme val="minor"/>
      </rPr>
      <t>1、</t>
    </r>
    <r>
      <rPr>
        <sz val="11"/>
        <rFont val="等线"/>
        <charset val="134"/>
        <scheme val="minor"/>
      </rPr>
      <t>2022年1月：2021年第十一届亚太地区大学生数学建模竞赛研究生组二等奖（10分）</t>
    </r>
  </si>
  <si>
    <t>侯淑芬</t>
  </si>
  <si>
    <t>发明专利：一种停取车预约的自动立体停车库系统及控制方法（202010260963.0  
除导师外第2署名）（10分）</t>
  </si>
  <si>
    <t>“华为杯”第18届中国研究生数学建模竞赛成功参与奖（5分）</t>
  </si>
  <si>
    <t>梁文馨</t>
  </si>
  <si>
    <t>刘晓波</t>
  </si>
  <si>
    <t>1、“华为杯”第18届中国研究生数学建模竞赛“成功参与奖”（5分）；</t>
  </si>
  <si>
    <t>1、2021-2022学年，担任班级心理委员，1分；</t>
  </si>
  <si>
    <t>郭苗</t>
  </si>
  <si>
    <t>2021年11月5日、线上、The 9th International Conference on Railway Operations Modelling and Analysis,RailBeijing 2021、论文已见刊（宣读非本人论文）</t>
  </si>
  <si>
    <t>“华为杯”第18届中国研究生数学建模竞赛二等奖（15分）</t>
  </si>
  <si>
    <t>程岚</t>
  </si>
  <si>
    <t>谢军</t>
  </si>
  <si>
    <t>2021-2022学年，担任党委组织部学生助理，0分；</t>
  </si>
  <si>
    <t>四川省综合素质A级证书，8分；</t>
  </si>
  <si>
    <t>黄安煜</t>
  </si>
  <si>
    <t>孙湛博</t>
  </si>
  <si>
    <t>Anyu Huang,Zhanbo Sun,Ziye Qin等.Duration-Based Parking Toll for Autonomous Vehicles: Theories and Preliminary Results (A,一作，0分)</t>
  </si>
  <si>
    <t>1.发明专利（受理）：一种基于串联双瓶颈路网的早通勤出行成本计算方法（202210175969.7除导师外第一署名）（2分）；2.发明专利（受理）：一种基于停车时长的自动驾驶停车收费方法（202210175978.6除导师外第一署名）（2分）</t>
  </si>
  <si>
    <r>
      <rPr>
        <sz val="11"/>
        <rFont val="等线"/>
        <charset val="134"/>
        <scheme val="minor"/>
      </rPr>
      <t>The 25th IEEE ITSC：2022.9</t>
    </r>
    <r>
      <rPr>
        <sz val="11"/>
        <rFont val="等线"/>
        <charset val="134"/>
        <scheme val="minor"/>
      </rPr>
      <t>.18</t>
    </r>
    <r>
      <rPr>
        <sz val="11"/>
        <rFont val="等线"/>
        <charset val="134"/>
        <scheme val="minor"/>
      </rPr>
      <t>、澳门、智慧交通系统、论文接收并参加presentation</t>
    </r>
  </si>
  <si>
    <r>
      <rPr>
        <sz val="11"/>
        <rFont val="等线"/>
        <charset val="134"/>
        <scheme val="minor"/>
      </rPr>
      <t>第十九届五一数学建模竞赛一等奖（1</t>
    </r>
    <r>
      <rPr>
        <sz val="11"/>
        <rFont val="等线"/>
        <charset val="134"/>
        <scheme val="minor"/>
      </rPr>
      <t>5分</t>
    </r>
    <r>
      <rPr>
        <sz val="11"/>
        <rFont val="等线"/>
        <charset val="134"/>
        <scheme val="minor"/>
      </rPr>
      <t>）</t>
    </r>
  </si>
  <si>
    <t>2021-2022学年，担任文体委员，1分</t>
  </si>
  <si>
    <r>
      <rPr>
        <sz val="11"/>
        <rFont val="等线"/>
        <charset val="134"/>
        <scheme val="minor"/>
      </rPr>
      <t>2021-2022学年新生交运学院研究生新生杯篮球赛</t>
    </r>
    <r>
      <rPr>
        <sz val="11"/>
        <rFont val="等线"/>
        <charset val="134"/>
        <scheme val="minor"/>
      </rPr>
      <t>优秀奖，0.25分</t>
    </r>
  </si>
  <si>
    <t>曾添</t>
  </si>
  <si>
    <t>1、2022年6月：2022年第十九届五一数学建模竞赛一等奖，15分；
2、2021年12月：“华为杯”第十八届中国研究生数学建模竞赛三等奖 ，10分；
3、2022年7月：2022年第五届大学生计算机技能应用大赛决赛本研组一等奖，15分；
4、2022年6月：2022年第三届全国高等院校英语能力大赛决赛（非英语专业组）三等奖 ，7分</t>
  </si>
  <si>
    <t>1、2021-2022学年，担任支部宣传委员 +2</t>
  </si>
  <si>
    <t>1、2022年6月：2022年西南交通大学十一人制足球院系赛第三名（二等奖），2分；2、2021年11月：2021年交通运输与物流学院研究生“新生杯”篮球赛优秀奖，0.25分；3、2022年1月：党建百年经济知识竞赛二等奖，3分；4、2022年6月：第二届全国大学生生态环境保护竞赛三等奖，2分；5、2022年5月：第三届大学生“丝绸之路”主题知识竞赛一等奖，4分；6、2022年6月：第二届全国大学生心理知识竞赛二等奖，3分</t>
  </si>
  <si>
    <t>魏易东</t>
  </si>
  <si>
    <t>1、2022年第十九届五一数学建模竞赛一等奖  15分
2、2022年第五届大学生计算机技能应用大赛全国决赛一等奖  15分
3、2022年第三届全国高等院校英语能力大赛全国决赛三等奖  7分</t>
  </si>
  <si>
    <t xml:space="preserve">1、2021年12月 第六届全国大学生预防艾滋病知识竞赛优秀奖（国家级）1.75分
2、2022年01月 2021年党建百年经济知识竞赛三等奖（省级） 3分
3、2022年06月 2022年第二届全国大学生生态环境保护竞赛省赛优秀奖（省级） 1.75分
4、2022年05月 2022年第三届大学生“丝绸之路”主题知识竞赛二等奖（省级）3分
5、2022年06月 2022第二届‘心上的中国’全国大学生525心理知识大赛一等奖（省级） 4分
6、2021年10月 2021年大学生震灾应对科普竞赛活动一等奖（省级） 4分
</t>
  </si>
  <si>
    <t>陈晓迪</t>
  </si>
  <si>
    <t>1.2022年“华数杯”全国大学生数学建模竞赛 三等奖（7分）
2.2022年第五届大学生计算机技能应用大赛本研组 二等奖（10分）</t>
  </si>
  <si>
    <t>1.2021-2022学年，担任党支部组织委员，2分</t>
  </si>
  <si>
    <t>刘政</t>
  </si>
  <si>
    <t>1、境内会议：2022年6月23-27日、武汉、第十六届国际中国规划学会年会、已录用
无本人参会照片</t>
  </si>
  <si>
    <t xml:space="preserve">
1、2022年6月获2022年第十九届五一数学建模竞赛三等奖（7分）</t>
  </si>
  <si>
    <t>1、2022年6月，纪监巡党支部开展第五期“政治生日”主题党日活动，0.5分；</t>
  </si>
  <si>
    <t>高东生</t>
  </si>
  <si>
    <t>1、2021年第十一届：亚太地区大学生数学建模竞赛二等奖（7分）
2、2021年12月：全球铁路创客大赛亚太区比赛二等奖（10分）</t>
  </si>
  <si>
    <t>2021200803</t>
  </si>
  <si>
    <t>张琪</t>
  </si>
  <si>
    <t>89.76</t>
  </si>
  <si>
    <t>“华为杯”第十八届中国研究生数学建模竞赛二等奖(15分)</t>
  </si>
  <si>
    <t>15</t>
  </si>
  <si>
    <t>2022年3月，获“原原本本学党史”排位挑战赛暨“学党史 铭党恩 跟党走”知识竞赛活动优秀个人奖三等奖，0分</t>
  </si>
  <si>
    <t>0</t>
  </si>
  <si>
    <t>王强</t>
  </si>
  <si>
    <t>朱芳仪</t>
  </si>
  <si>
    <t>1、发明专利受理：一种混合交通流车队强度计算及基本图模型构建方法（CN114969626A   除导师外第2署名）（0.6分）；
2、软件著作权：面向混合交通的基本图及仿真可视化软件V1.0（2022SR0951519   第1署名）（6分）；</t>
  </si>
  <si>
    <t>1、2021年12月：“华为杯”第十八届中国研究生数学建模竞赛三等奖（10分）；
2、2021年11月：2021年中国高校大数据挑战赛二等奖（10分）；
3、2022年6月：2022年第五届大学生计算机技能应用大赛二等奖（10分）；</t>
  </si>
  <si>
    <t>王品</t>
  </si>
  <si>
    <t>胥川</t>
  </si>
  <si>
    <t>1、“华为杯”第18届中国研究生数学建模竞赛三等奖(10分)</t>
  </si>
  <si>
    <t>1、2021年10月，获安全知识竞赛全国初赛一等奖，3分</t>
  </si>
  <si>
    <t>刘坤</t>
  </si>
  <si>
    <t xml:space="preserve">1、发明专利受理：一种铁路出行的路径规划方法、装置、设备及存储介质（202210426617.4  
除导师外第1署名）（1分）；  
</t>
  </si>
  <si>
    <t>1、2021年11月，第十一届APMCM亚太地区大学生数学建模竞赛二等奖（7分）；
2、2021年12月，UIC铁路创客大赛亚太赛区二等奖（10分）；</t>
  </si>
  <si>
    <t>1、2020-2021学年，担任学习委员，1分；</t>
  </si>
  <si>
    <t>杜剑飞</t>
  </si>
  <si>
    <t>1、2022年6月：2022年第五届大学生计算机技能应用大赛一等奖（15分）；</t>
  </si>
  <si>
    <t>熊兴文</t>
  </si>
  <si>
    <t>傅志坚</t>
  </si>
  <si>
    <t>1、Influence of rotation on pedestrian flow considering bipedal features: Modeling using a fine discrete floor field cellular automaton
（A+，除导师外一作，49分），2022年8月；</t>
  </si>
  <si>
    <t>1、“华为杯”第18届中国研究生数学建模竞赛三等奖（10分）；</t>
  </si>
  <si>
    <t>桑潇</t>
  </si>
  <si>
    <t>郑芳芳</t>
  </si>
  <si>
    <t>1、2022年5月：2022年第三届全国高等院校数学能力挑战赛初赛，优秀奖（4分）；
2、2022年6月：2022年第十二届MathorCup高校数学建模挑战赛 研究生组 三等奖 （7分）</t>
  </si>
  <si>
    <t>鄢锐</t>
  </si>
  <si>
    <t>1、鄢锐等.中国铁路运营标准在海外属地化转移的研究与实践
（B+，除导师外三作，0分），2022年5月；</t>
  </si>
  <si>
    <t>1、2021-2022学年，担任生活委员，1分；</t>
  </si>
  <si>
    <t>李慧文</t>
  </si>
  <si>
    <t>马剑</t>
  </si>
  <si>
    <t xml:space="preserve">1、马剑、李慧文、宋丹丹等.校园通勤行人流时空伴随分析与疫情防控策略（A+，除导师外一作，49分），2022年9月；
</t>
  </si>
  <si>
    <t>1、2021年10月，获“2021年 新生户外羽毛球比赛”男子双打第三名，2分；
2、2021年12月，获“2021年 新生户外羽毛球比赛”团体赛第五名，1分</t>
  </si>
  <si>
    <t>屈霖</t>
  </si>
  <si>
    <t>江欣国</t>
  </si>
  <si>
    <t>“华为杯”第18届中国研究生数学建模竞赛参与奖（5分）；5</t>
  </si>
  <si>
    <t>1、2021年11月获西南交通大学第二期“双严故事”征文大赛校级一等奖，3分</t>
  </si>
  <si>
    <t>2021211194</t>
  </si>
  <si>
    <t>黄小凡</t>
  </si>
  <si>
    <t>张南</t>
  </si>
  <si>
    <t>王梦涛</t>
  </si>
  <si>
    <t>2021-2022学年担任21级硕士第四党支部宣传委员</t>
  </si>
  <si>
    <t>夏茂盛</t>
  </si>
  <si>
    <t>郭孜政</t>
  </si>
  <si>
    <t>84.51</t>
  </si>
  <si>
    <t>程志伟</t>
  </si>
  <si>
    <t>戴延泽</t>
  </si>
  <si>
    <t>1.戴延泽，占曙光.考虑碳排放的城轨开行大小交路方案分析（B，除导师外一作，10分），2022年4月；</t>
  </si>
  <si>
    <t>岳立森</t>
  </si>
  <si>
    <t xml:space="preserve">
“华为杯”第18届中国研究生数学建模竞赛成功参与奖（5分）；</t>
  </si>
  <si>
    <t>王钞</t>
  </si>
  <si>
    <t>石红国</t>
  </si>
  <si>
    <t>马骁</t>
  </si>
  <si>
    <t>霍娅敏</t>
  </si>
  <si>
    <t>MathorCup高校数学建模挑战赛——大数据竞赛 三等奖</t>
  </si>
  <si>
    <t>2021211221</t>
  </si>
  <si>
    <t>苟星原</t>
  </si>
  <si>
    <t>李明</t>
  </si>
  <si>
    <t>2022年“华数杯”全国大学生数学建模竞赛优秀奖</t>
  </si>
  <si>
    <t>赵根奇</t>
  </si>
  <si>
    <t>肖蕾</t>
  </si>
  <si>
    <t>吴哲诚</t>
  </si>
  <si>
    <t>潘金山</t>
  </si>
  <si>
    <t>1、2022年6月：2022年第十九届五一数学建模竞赛研究生组二等奖（10分）；</t>
  </si>
  <si>
    <t>1、.2021年12月，在交通运输与物流学院研究生会“内部素质拓展活动”中表现优异，荣获一等奖，2分；2、2021年11月25日作为主持人参加新生杯篮球赛决赛，0.5分；3、2022年3月31日作为主持人参加妙语茶香活动，0分。</t>
  </si>
  <si>
    <t>李林昊</t>
  </si>
  <si>
    <t>2022年第十二届mathorcup高校数学建模挑战赛三等奖（7分）</t>
  </si>
  <si>
    <t>杨宜凡</t>
  </si>
  <si>
    <t>蒋朝哲</t>
  </si>
  <si>
    <t>2022年6月：2022年第十九届五一数学建模竞赛研究生组二等奖（10分）</t>
  </si>
  <si>
    <t>饶家惠</t>
  </si>
  <si>
    <t>黄栩</t>
  </si>
  <si>
    <t>“华为杯”第18届中国研究生数学建模竞赛三等奖（10分）</t>
  </si>
  <si>
    <t>2021-2022学年，担任心理委员，1分；</t>
  </si>
  <si>
    <t>2021年11月，积极参加研究生心理素养提升训练营，获结业证书，0.5 分</t>
  </si>
  <si>
    <t>王逸鑫</t>
  </si>
  <si>
    <t>1、2021-2022学年，担任21级第四党支部组织委员，2分；</t>
  </si>
  <si>
    <t>1、2021年10月，获交运学院新生篮球赛优秀奖，0.25分；</t>
  </si>
  <si>
    <t>孟一新</t>
  </si>
  <si>
    <t>“华为杯”第18届中国研究生数学建模竞赛二等奖（15分）；</t>
  </si>
  <si>
    <t>梁心怡</t>
  </si>
  <si>
    <t>1、2021-2022学年，担任班级文体委员，1分；</t>
  </si>
  <si>
    <t>1、2021年12月代表西南交通大学参加2021第十届全国运动舞蹈大赛获街舞组一等奖，4分；2、2021年10月代表班级参加学院新生杯篮球赛获优秀奖，+0.25。</t>
  </si>
  <si>
    <t>申方针</t>
  </si>
  <si>
    <t>何思佳</t>
  </si>
  <si>
    <t>1、2018-2019学年，担任学习委员，1分；</t>
  </si>
  <si>
    <t>包昌阳</t>
  </si>
  <si>
    <t>薛锋</t>
  </si>
  <si>
    <t>1、软件著作权：高速铁路接发车均衡性评价系统（2022SR177538，除导师外第四署名）（1分）</t>
  </si>
  <si>
    <t>1、“华为杯”第18届中国研究生数学建模竞赛二等奖（15分）</t>
  </si>
  <si>
    <t>1、2021-2022学年，担任党支书，3分；</t>
  </si>
  <si>
    <t>2021211240</t>
  </si>
  <si>
    <t>詹丛茵</t>
  </si>
  <si>
    <t>1、胡留洋，鲁工圆等.面向站内换乘便捷性的到发线运用优化研究
（B+，除导师外二作，4.5分），2022年2月；</t>
  </si>
  <si>
    <t>周琳</t>
  </si>
  <si>
    <t>1、薛锋、范千里等.考虑列车加开的技术站车流接续模型(B+,除导师外二作,4.5分），2022年5月；</t>
  </si>
  <si>
    <r>
      <rPr>
        <sz val="11"/>
        <rFont val="等线"/>
        <charset val="134"/>
        <scheme val="minor"/>
      </rPr>
      <t>1、发明专利受理：给予VAR模型的轨道交通产业经济关联性分析方法</t>
    </r>
    <r>
      <rPr>
        <sz val="11"/>
        <rFont val="等线"/>
        <charset val="134"/>
        <scheme val="minor"/>
      </rPr>
      <t>（</t>
    </r>
    <r>
      <rPr>
        <sz val="11"/>
        <rFont val="等线"/>
        <charset val="134"/>
        <scheme val="minor"/>
      </rPr>
      <t>202111137749.7</t>
    </r>
    <r>
      <rPr>
        <sz val="11"/>
        <rFont val="等线"/>
        <charset val="134"/>
        <scheme val="minor"/>
      </rPr>
      <t xml:space="preserve">   
除导师外第</t>
    </r>
    <r>
      <rPr>
        <sz val="11"/>
        <rFont val="等线"/>
        <charset val="134"/>
        <scheme val="minor"/>
      </rPr>
      <t>4</t>
    </r>
    <r>
      <rPr>
        <sz val="11"/>
        <rFont val="等线"/>
        <charset val="134"/>
        <scheme val="minor"/>
      </rPr>
      <t>署名）（</t>
    </r>
    <r>
      <rPr>
        <sz val="11"/>
        <rFont val="等线"/>
        <charset val="134"/>
        <scheme val="minor"/>
      </rPr>
      <t>0.2</t>
    </r>
    <r>
      <rPr>
        <sz val="11"/>
        <rFont val="等线"/>
        <charset val="134"/>
        <scheme val="minor"/>
      </rPr>
      <t xml:space="preserve">分）；  
</t>
    </r>
  </si>
  <si>
    <r>
      <rPr>
        <sz val="11"/>
        <rFont val="等线"/>
        <charset val="134"/>
        <scheme val="minor"/>
      </rPr>
      <t>1、2022年6月</t>
    </r>
    <r>
      <rPr>
        <sz val="11"/>
        <rFont val="等线"/>
        <charset val="134"/>
        <scheme val="minor"/>
      </rPr>
      <t>第十九届五一数学建模竞赛三等奖（</t>
    </r>
    <r>
      <rPr>
        <sz val="11"/>
        <rFont val="等线"/>
        <charset val="134"/>
        <scheme val="minor"/>
      </rPr>
      <t>7</t>
    </r>
    <r>
      <rPr>
        <sz val="11"/>
        <rFont val="等线"/>
        <charset val="134"/>
        <scheme val="minor"/>
      </rPr>
      <t>分）；
2、全球铁路创客大赛亚太地区比赛（</t>
    </r>
    <r>
      <rPr>
        <sz val="11"/>
        <rFont val="等线"/>
        <charset val="134"/>
        <scheme val="minor"/>
      </rPr>
      <t>4分</t>
    </r>
    <r>
      <rPr>
        <sz val="11"/>
        <rFont val="等线"/>
        <charset val="134"/>
        <scheme val="minor"/>
      </rPr>
      <t>）；</t>
    </r>
  </si>
  <si>
    <t>2022年7月，荣获西南交通大学科学技术发展研究院“优秀学生助理”；</t>
  </si>
  <si>
    <t>赖敏</t>
  </si>
  <si>
    <t>1、2022年6月：2022年第十九届五一数学建模竞赛研究生组一等奖（15分）</t>
  </si>
  <si>
    <t>冯宇静</t>
  </si>
  <si>
    <t>1、Lin Luo,Yangqi Luo,Yujing Feng等.Experimental investigation on pedestian-bicycle mixed mergeing flow in T-junction（A+，三作，3.5分），2022年5月</t>
  </si>
  <si>
    <t>1、2022年6月：2022年全国大学生英语作文大赛一等奖（15分）</t>
  </si>
  <si>
    <t>1、2021-2022学年，担任班级组织委员，1分</t>
  </si>
  <si>
    <t>1、2022年6月，获四川省大学生“综合素质A级证书”，8分</t>
  </si>
  <si>
    <t>1、2022年4月，获2022年西南交通大学排球院系联赛女子组第一名，3分</t>
  </si>
  <si>
    <t>苏艺</t>
  </si>
  <si>
    <t>石义博</t>
  </si>
  <si>
    <t>李欣月</t>
  </si>
  <si>
    <t>唐思益</t>
  </si>
  <si>
    <t>2021-2022学年担任团支书，3分</t>
  </si>
  <si>
    <t>1、2021年西南交通大学‘运达杯’体育节乒乓球比赛团体赛第二名，2分</t>
  </si>
  <si>
    <t>李涛</t>
  </si>
  <si>
    <t>“华为杯”第18届中国研究生数学建模竞赛成功参与奖</t>
  </si>
  <si>
    <t xml:space="preserve"> </t>
  </si>
  <si>
    <t xml:space="preserve"> 2021-2022交运学院新生杯篮球赛，获优秀奖；
2022年大学生生活安全竞赛获一等奖</t>
  </si>
  <si>
    <t>姜炎</t>
  </si>
  <si>
    <t>2022年6月，获得第十九届五一数学建模竞赛成功参赛</t>
  </si>
  <si>
    <t>秦培富</t>
  </si>
  <si>
    <t>张开冉</t>
  </si>
  <si>
    <t>“华为杯”第15届中国研究生数学建模竞赛参与奖</t>
  </si>
  <si>
    <t>阳运佳</t>
  </si>
  <si>
    <t>Xingwen Xiong  , Lin Luo , Yunjia Yang等. Influence of rotation on pedestrian flow considering bipedal features: Modeling using a fine discrete floor field cellular automaton（A+，除导师外三作，3.5分）</t>
  </si>
  <si>
    <t>2021-2022学年担任党支部书记，3分</t>
  </si>
  <si>
    <t>骆紫琪</t>
  </si>
  <si>
    <t>梁宏斌</t>
  </si>
  <si>
    <t>“华为杯”第十八届中国研究生数学建模竞赛三等奖</t>
  </si>
  <si>
    <t>郑国谦</t>
  </si>
  <si>
    <t>“华为杯”第十八届中国研究生数学建模竞赛 成功参与奖
第24届中国机器人及人工智能大赛 四川赛区选拔赛 
省级一等奖</t>
  </si>
  <si>
    <t>程焱</t>
  </si>
  <si>
    <t>万鸿飞</t>
  </si>
  <si>
    <t>1、“华为杯”第15届中国研究生数学建模竞赛成功参与奖（5分）</t>
  </si>
  <si>
    <t>张新宇</t>
  </si>
  <si>
    <t>1、2022年6月20日，获第八届西南交通大学“互联网+”大学生创新创业大赛主赛道银奖
2、2021年12月31日，获“华为杯”第十八届中国研究生数学建模竞赛成功参与奖</t>
  </si>
  <si>
    <t>1、2021年11月30日，获交运学院“新生杯”篮球赛优秀奖</t>
  </si>
  <si>
    <t>俞建民</t>
  </si>
  <si>
    <t>2021年12月获“华为杯”第十八届中国研究生数学建模竞赛 成功参与奖</t>
  </si>
  <si>
    <t>2021-2022学年，担任班级生活委员，1分</t>
  </si>
  <si>
    <t>卜思豪</t>
  </si>
  <si>
    <t>陈思</t>
  </si>
  <si>
    <t>发明专利：一种高铁快递专列运输网络优化方法及系统（CN202111051062）第8署名</t>
  </si>
  <si>
    <t xml:space="preserve">1、2022年7月：2022年第二届长三角高校数学建模竞赛研究生组二等奖（10分）；
</t>
  </si>
  <si>
    <t xml:space="preserve">1、2021年10月获院级新生杯篮球比赛优秀奖。 2、2021年12月交通运输研究生会内部素质拓展活动获一等奖。 3、大学生全国两会知识竞赛获一等奖 。       </t>
  </si>
  <si>
    <t>毛俊锋</t>
  </si>
  <si>
    <t>唐优华</t>
  </si>
  <si>
    <t>2022年6月，在2021年度西南交通大学综合大数据应用技术国家工程实验室研究生校内实践基地的专业实践中被评为优秀学员，2分</t>
  </si>
  <si>
    <t>庞震</t>
  </si>
  <si>
    <t>邵玉华</t>
  </si>
  <si>
    <t>1.2022年5月，第十四届“中国电机工程学会杯”全国大学生电工数学建模竞赛，获得三等奖</t>
  </si>
  <si>
    <t>1、2021年11月，交通运输与物流学院研究生新生杯篮球赛，获得优秀奖。</t>
  </si>
  <si>
    <t>郑凡非</t>
  </si>
  <si>
    <t>1、2022年6月：2022年第十二届Mathorcup高校数学建模竞赛研究生组三等奖（7分）</t>
  </si>
  <si>
    <t>郭云辉</t>
  </si>
  <si>
    <t>庄河</t>
  </si>
  <si>
    <t xml:space="preserve">1、2021年12月获交通运输与物流学院研究生会“内部素质拓展活动”一等奖，2分；
2、2022年4月获西南交通大学2022年台球院系杯一等奖，3分；
3、2022年5月获西南交通大学2021年台球个人挑战赛三等奖，1分；
</t>
  </si>
  <si>
    <t>严啸天</t>
  </si>
  <si>
    <t>1.2021 年全国大学生英语词汇竞赛二等奖；2.2022 年第十九届五一数学建模竞赛三等奖</t>
  </si>
  <si>
    <t>21 级硕士 6 班班长(3)</t>
  </si>
  <si>
    <t>1.交通运输与物流学院研究生会组织的“新生杯”篮球赛并获得优秀奖(0.25)2.2021年第二届全国大学生职业发展大赛获得校级赛三等奖（1）3.2021年10月参加西南交通大学2021研究生心理素养提升训练营</t>
  </si>
  <si>
    <t>罗洹</t>
  </si>
  <si>
    <t>严余松</t>
  </si>
  <si>
    <t>2022年第十九届五一数学建模竞赛成功参赛（0分）</t>
  </si>
  <si>
    <t>金可欣</t>
  </si>
  <si>
    <r>
      <rPr>
        <sz val="11"/>
        <color theme="1"/>
        <rFont val="宋体"/>
        <charset val="134"/>
      </rPr>
      <t>1、</t>
    </r>
    <r>
      <rPr>
        <sz val="11"/>
        <rFont val="宋体"/>
        <charset val="134"/>
      </rPr>
      <t>2022年6月：2022年第十九届五一数学建模竞赛研究生组一等奖（15分）</t>
    </r>
  </si>
  <si>
    <t>1、2021-2022学年，担任文体委员，优秀，1分；</t>
  </si>
  <si>
    <t>凌欢</t>
  </si>
  <si>
    <t>王志美</t>
  </si>
  <si>
    <t>徐菱</t>
  </si>
  <si>
    <t>王志美、徐菱.有限理性视野下出行者停车场选择研究
（B，除导师外一作，10分），2022年6月；</t>
  </si>
  <si>
    <t xml:space="preserve">2022年6月：2022年第十九届五一数学建模竞赛研究生组一等奖（15分）
</t>
  </si>
  <si>
    <t>胡丽媛</t>
  </si>
  <si>
    <t>1、2021年12月，获西南交通大学2021年第三届信息素养大赛一等奖，3分</t>
  </si>
  <si>
    <t>丁玥</t>
  </si>
  <si>
    <t>欧阳华懿</t>
  </si>
  <si>
    <t>发明专利受理：基于VAR模型的轨道交通产业经济关联性分析方法 发明专利受理（202111137749 .7  
除导师外第5署名）（0分）</t>
  </si>
  <si>
    <t>“华为杯”第15届中国研究生数学建模竞赛优秀奖（5分）</t>
  </si>
  <si>
    <t>2021-2022学年担任班级团支部宣传委员，1分</t>
  </si>
  <si>
    <t>郭小芬</t>
  </si>
  <si>
    <t>李国芳</t>
  </si>
  <si>
    <t>“华为杯”第18届中国研究生数学建模竞赛优秀奖（5分）</t>
  </si>
  <si>
    <t>2021211322</t>
  </si>
  <si>
    <t>张莉茹</t>
  </si>
  <si>
    <t>1.2021年西南交通大学“运达杯”体育节师生排球比赛第一名，3分；
2.参加2021-2022学年交通运输与物流学院研究生新生杯篮球赛，0.25分。</t>
  </si>
  <si>
    <t>王蓉</t>
  </si>
  <si>
    <t>殷勇</t>
  </si>
  <si>
    <t>2022年6月，获全国大学生心理知识大赛一等奖，4分；
2022年6月，获全国大学生生态环境保护竞赛二等奖，3分。</t>
  </si>
  <si>
    <t>陈怡萱</t>
  </si>
  <si>
    <t>李宗平</t>
  </si>
  <si>
    <t>基于 Petri-马尔科夫链的中老铁路通关模式研究（B+，三作，0.75分），2022年5月</t>
  </si>
  <si>
    <t>2022年6月：2022年第十九届五一数学建模竞赛研究生组三等奖（7分）；</t>
  </si>
  <si>
    <t>2021-2022学年，担任团支书，3分；</t>
  </si>
  <si>
    <t>1.2021年12月获素质拓展活动一等奖，2分
2.2022年5月，获“行知中国”研究生主题实践调研活动优秀奖，0.75分
3.2021年11月，获“新生杯”篮球赛优秀奖，0.25分</t>
  </si>
  <si>
    <t>2021211329</t>
  </si>
  <si>
    <t>赵松</t>
  </si>
  <si>
    <t>刘海旭</t>
  </si>
  <si>
    <t>80.85</t>
  </si>
  <si>
    <t>2022年3月：2022年第二届天府杯全国大学生数学建模竞赛二等奖</t>
  </si>
  <si>
    <t>2022年4月：2022（第二届）智慧中国杯大学生学习“全国两会”知识竞赛一等奖2022（第二届）智慧中国杯大学生学习“全国两会”知识竞赛最佳志愿宣传员</t>
  </si>
  <si>
    <t>2021年11月：2021-2022学年交通运输与物流学院研究生 “新生杯”篮球赛优秀奖</t>
  </si>
  <si>
    <t>任珈瑶</t>
  </si>
  <si>
    <t>江岳桉</t>
  </si>
  <si>
    <t xml:space="preserve">1、第十九届五一数学建模竞赛三等奖（7分）
2、“华为杯”第十八届研究生数学建模竞赛优秀奖（5分）
3、第五届大学生计算机技能应用大赛决赛二等奖（10分）
</t>
  </si>
  <si>
    <t>1、研究生会素质拓展活动 一等奖，2分；</t>
  </si>
  <si>
    <t>隆豪</t>
  </si>
  <si>
    <t>1、2021-2022学年硕士21级第六党支部组织委员（2分）2、2021-2022学年21级硕士6班心理委员（1分）</t>
  </si>
  <si>
    <t>1、2022年4月第六届全国大学生环保知识竞赛优秀奖（1.75分）</t>
  </si>
  <si>
    <t>宋丹丹</t>
  </si>
  <si>
    <t>校园通勤行人流时空伴随分析与疫情防控策略（A+，除导师外二作，21分），2022年9月</t>
  </si>
  <si>
    <t>发明专利：一种人员疏散时间预测方法、装置、存储介质及终端设备（202210491321.0除导师外第3署名）（7.5分）</t>
  </si>
  <si>
    <t>2022年第十九届五一数学建模竞赛研究生组二等奖（10分）</t>
  </si>
  <si>
    <t>1、2022年3月硕士21级第七党支部获“原原本本学党史，实实在在亮成效”活动“研学百年党史，假设交通强国”特色党课课件二等奖（0分）；
2、2022年3月，硕士21级第七党支部获“原原本本学党史”排位挑战赛暨“学党史铭党恩跟党走”知识竞赛活动二等奖（0分）；
3、2022年3月，硕士21级第七党支部获“原原本本学党史，实实在在亮成效”活动党史学习教育优秀课件三等奖（0分）；</t>
  </si>
  <si>
    <t>刘成林</t>
  </si>
  <si>
    <t>1、2022年6月：2022年第十九届五一数学建模竞赛研究生组二等奖（10分）；
2、2022年5月：第十二届全国大学生市场调研与分析大赛省级三等奖（7分）；</t>
  </si>
  <si>
    <t>1、2021年12月，获第二届全国大学生职业发展大赛校赛一等奖，3分；                                       2、2021年11月，2021年秋季交通运输与物流学院篮球赛“新生杯”冠军 2分；                        3.2021年12月，交通运输与物流学院“内部素质拓展活动”一等奖，2分；                                4.2022年3月，“原原本本学党史，实实在在亮成效”活动党史优秀学习教育课件三等奖；（0分）                   5.2022年3月，“原原本本学党史，实实在在亮成效”活动，“研学百年党史，建设交通强国”特色党课课件二等奖；（0分）                                                                                            6.2022年3月，“原原本本学党史”排位挑战赛暨“学党史 铭党恩 跟党走”知识竞赛活动二等奖（0分）</t>
  </si>
  <si>
    <t>罗鹏</t>
  </si>
  <si>
    <t>“华为杯”第18届中国研究生数学建模竞赛成功参赛奖（5分）</t>
  </si>
  <si>
    <t>1.“研学百年党史，建设交通强国”特色党课课件二等奖，（0分）                                                 2.“学党史铭党恩跟党走”知识竞赛活动二等奖，（0分）                                         3.党史学习教育优秀课件三等奖，（0分）</t>
  </si>
  <si>
    <t>陈虹旭</t>
  </si>
  <si>
    <t>2021年10月-12月参编
《交通运输系统分析》（2分）</t>
  </si>
  <si>
    <t>2021年12月：华为杯第十八届中国研究生数学建模竞赛 
成功参与奖（5分）</t>
  </si>
  <si>
    <t>1、2022年3月，获院级“原原本本学党史，实实在在亮成效”活动党史学习教育优秀课件三等奖（0分）
2、2022年3月，获院级“原原本本学党史”排位挑战赛暨“学党史 铭党恩 跟党走”知识竞赛活动优秀组织奖二等奖，（0分）
3、2022年3月，获院级“原原本本学党史，实实在在亮成效”活动“研学百年党史，建设交通强国”特色党课课件二等奖，（0分）</t>
  </si>
  <si>
    <t>熊羚任</t>
  </si>
  <si>
    <t>“原原本本学党史，实实在在亮成效”活动“研学百年党史，建设交通强国”特色党课课件二等奖（0分）
“原原本本学党史”排位挑战赛暨“学党史 铭党恩 跟党走”知识竞赛活动优秀组织奖二等奖（0分）
“原原本本学党史，实实在在亮成效”活动党史学习教育优秀课件三等奖（0分）</t>
  </si>
  <si>
    <t>王欢</t>
  </si>
  <si>
    <t xml:space="preserve">
1、2022年4月，第十二届全国大学生市场调研与分析大赛省级三等奖（7分）；
2、2022年7月，2022年全国大学生英语词汇挑战赛三等奖（7分）</t>
  </si>
  <si>
    <t>1、2022年6月，获第二届全国大学生生态环境保护竞赛省赛一等奖，（4分）；
2、2022年4月，获2022（第二届）智慧杯大学生学习两会知识竞赛一等奖，（4分）；
3、2021年11月，获2021年第二届全国大学生财经素养大赛初赛一等奖，（4分）。</t>
  </si>
  <si>
    <t>王天碧</t>
  </si>
  <si>
    <t>1.2022年3月，2021年MathorCup高校数学建模挑战赛－-大数据竞赛研究生组三等奖（7分）
2.2022年6月。2022年第十二届MathorCup高校数学建模挑战赛研究生组二等奖（10分）</t>
  </si>
  <si>
    <t>"1、2022年3月，支部获“学党史 铭党恩 跟党走”知识竞赛院级二等奖；（0分）
2、2022年3月，支部获“研学百年党史 建设交通强国”特色党课课件院级二等奖；（0分）
3、2022年3月，支部获“原原本本学党史 实实在在亮成效”党史学习教育优秀课件院级三等奖"（0分）</t>
  </si>
  <si>
    <t>李家毅</t>
  </si>
  <si>
    <t>“华为杯”第18届中国研究生数学建模竞赛二等奖</t>
  </si>
  <si>
    <t>2022年第六届大学生环保知识竞赛 优秀奖（ 1.75分）
2021年秋季交通运输与物流学院研究生“新生杯”篮球赛冠军 （2分）
“原原本本学党史”排位挑战赛暨“学党史 铭党恩 跟党走”知识竞赛活动二等奖 （0分）           “原原本本学党史，实实在在亮成效”活动“研学百年党史，建设交通强国”特色党课课件二等奖 （0分）
“原原本本学党史，实实在在亮成效”活动党史学习教育优秀课件三等奖 （0分）</t>
  </si>
  <si>
    <t>邓龙</t>
  </si>
  <si>
    <t>2022年6月，2022年第十二届MathorCup高校数学建模挑战赛研究生组二等奖(10分)</t>
  </si>
  <si>
    <t>1、2022年3月，支部获“学党史 铭党恩 跟党走”知识竞赛院级二等奖；（0分）
2、2022年3月，支部获“研学百年党史 建设交通强国”特色党课课件院级二等奖；（0分）
3、2022年3月，支部获“原原本本学党史 实实在在亮成效”党史学习教育优秀课件院级三等奖（0分）</t>
  </si>
  <si>
    <t>胡炯麦</t>
  </si>
  <si>
    <t>1.2022年第三届“华数杯”全国大学生数学建模竞赛优秀奖4；2022年第十二届MathorCup高校数学建模挑战赛成功参赛奖（0分）
2.正大杯第十二届全国大学生市场调查与分析大赛三等奖（7分）
3.在2022年全国大学生英语词汇挑战赛中荣获一等奖（15分）</t>
  </si>
  <si>
    <t>1.2021-2022学年在班级担任组织委员，1分；2.2021-2022学年第二学期至今，在西南交通大学科学技术发展研究院担任学生助理，0分。</t>
  </si>
  <si>
    <t>1.2021-2022学年，在交通运输与物流学院研究生会内部素质拓展活动中荣获一等奖，2分；2.在2022年全国大学生英语词汇挑战赛中荣获一等奖，0分；3.所在党支部在“原原本本学党史，实实在在亮成效”活动中“研学百年党史，建设交通强国”特色党课课件获得二等奖，在“原原本本学党史”排位挑战赛及“学党史 铭党恩 跟党走”知识竞赛活动获得优秀组织奖二等奖，在“原原本本学党史，实实在在亮成效”活动党史学习教育优秀课件中获得三等奖。（0分）</t>
  </si>
  <si>
    <t>陈天和</t>
  </si>
  <si>
    <t>2021年12月：“华为杯”第18届中国研究生数学建模竞赛优秀奖（5分）
2022年4月“正大杯”第十二届全国大学生市场调查与分析大赛四川省三等奖（7分）</t>
  </si>
  <si>
    <t>2021-2022学年担任21级硕士7班心理委员（1分）</t>
  </si>
  <si>
    <t>2022年3月，所在党支部获“原原本本学党史，实实在在亮成效”活动“研学百年党史，建设交通强国”特色党课课件二等奖，0分；
“原原本本学党史”排位挑战赛暨“学党史 铭党恩 跟党走”知识竞赛活动优秀组织奖二等奖，0分；
“原原本本学党史，实实在在亮成效”活动党史学习教育优秀课件三等奖，0分</t>
  </si>
  <si>
    <t>孙学涛</t>
  </si>
  <si>
    <t>文超</t>
  </si>
  <si>
    <t>2022年第三届“华数杯”
全国大学生数学建模竞赛二等奖</t>
  </si>
  <si>
    <t>2021-2022学年，
担任生活委员1分</t>
  </si>
  <si>
    <t xml:space="preserve">硕士21级第七党支部“原原本本学党史，实实在在亮成效”活动“研学百年党史，假设交通强国”特色党课课件二等奖（0分）；硕士21级第七党支部“原原本本学党史”排位挑战赛暨“学党史铭党恩跟党走”知识竞赛活动二等奖（0分）；硕士21级第七党支部“原原本本学党史，实实在在亮成效”活动党史学习教育优秀课件三等奖（0分）
</t>
  </si>
  <si>
    <t>韩钰波</t>
  </si>
  <si>
    <t>“华为杯”第十八届中国研究生数学建模竞赛成功参与奖（5分）</t>
  </si>
  <si>
    <t>“原原本本学党史，实实在在亮成效”活动“研学百年党史，建设交通强国”特色党课课件二等奖，0分；“学党史 铭党恩 跟党走”知识竞赛活动优秀组织奖二等奖，0分；“原原本本学党史，实实在在亮成效”活动党史学习教育优秀课件三等奖，0分</t>
  </si>
  <si>
    <t>李苏烔</t>
  </si>
  <si>
    <t>2021-2022学年，担任党支部宣传委员，2分</t>
  </si>
  <si>
    <t>1、2022年3月，获院级“原原本本学党史，实实在在亮成效”活动党史学习教育优秀课件  三等奖，0分
2、2022年3月，获院级“原原本本学党史”排位挑战赛暨“学党史 铭党恩 跟党走”知识竞赛活动优秀组织奖二等奖，0分
3、2022年3月，获院级“原原本本学党史，实实在在亮成效”活动“研学百年党史，建设交通强国”特色党课课件二等奖，0分</t>
  </si>
  <si>
    <t>赵新宇</t>
  </si>
  <si>
    <t>“华为杯”第18届中国研究生数学建模竞赛参与奖</t>
  </si>
  <si>
    <t>2021-2022学年，担任心理委员（1分）</t>
  </si>
  <si>
    <t>硕士21级第七党支部“原原本本学党史，实实在在亮成效”活动“研学百年党史，假设交通强国”特色党课课件二等奖（0分）
硕士21级第七党支部“原原本本学党史”排位挑战赛暨“学党史铭党恩跟党走”知识竞赛活动二等奖（0分）
硕士21级第七党支部“原原本本学党史，实实在在亮成效”活动党史学习教育优秀课件三等奖（0分）</t>
  </si>
  <si>
    <t>齐援盟</t>
  </si>
  <si>
    <t>“华为杯”第18届中国研究生数学建模优秀奖</t>
  </si>
  <si>
    <t>2021-2022学年，担任西南交通大学科学技术发展研究院学生助理</t>
  </si>
  <si>
    <t>1、2022年3月，“研学百年党史，建设交通强国”党史学习活动，集体二等奖
2、2022年3月，“原原本本学党史，实实在在亮成效”党史学习活动优秀课件，集体三等奖
3.2022年3月，“学党史，铭党恩，跟党走”知识竞赛活动，集体二等奖</t>
  </si>
  <si>
    <t>殷苏平</t>
  </si>
  <si>
    <t>1、2021-2022学年，担任党支部书记，3分</t>
  </si>
  <si>
    <t>1、2022年3月，参加院级“原原本本学党史”排位挑战赛暨“学党史 铭党恩 跟党走”知识竞赛活动，获团队优秀组织奖二等奖，0分；2、2022年3月，参加院级“原原本本学党史，实实在在亮成效”“研学百年党史，建设交通强国”特色党课课件活动，获团队二等奖，0分；3、2022年3月，参加院级“原原本本学党史，实实在在亮成效”党史学习教育优秀课件活动，获团队三等奖，0分</t>
  </si>
  <si>
    <t>李世鹏</t>
  </si>
  <si>
    <t>“华为杯”第十八届中国研究生数据建模竞赛成功参与奖（5分）</t>
  </si>
  <si>
    <t xml:space="preserve">1、校级荣誉称号： 2021 年西南交通大学综合交通大数据应用技术国家重点实验室研究生校内实践优秀实践项目。（3分）            
</t>
  </si>
  <si>
    <t>2020201283</t>
  </si>
  <si>
    <t>陈真</t>
  </si>
  <si>
    <t>2021年，华为杯”第十八届中国研究生数学建模竞赛成功参与奖（5分）</t>
  </si>
  <si>
    <t>裴娆</t>
  </si>
  <si>
    <t>2021-2022学年，担任班长（3分）</t>
  </si>
  <si>
    <t xml:space="preserve">1、2022年3月31日，参加了学院承办的妙语茶香研究生骨干培训分享交流会 （0分）                       2、2022年3月4日，个人获“原原本本学党史”排位挑战赛暨“学党史 铭党恩 跟党走”知识竞赛活动优秀个人奖二等奖（1分）                                                                                   3、硕士21级第七党支部“原原本本学党史，实实在在亮成效”活动“研学百年党史，假设交通强国”特色党课课件二等奖（0分）                                                                       4、硕士21级第七党支部“原原本本学党史”排位挑战赛暨“学党史铭党恩跟党走”知识竞赛活动二等奖（0分）
5、硕士21级第七党支部“原原本本学党史，实实在在亮成效”活动党史学习教育优秀课件三等奖（0分）          </t>
  </si>
  <si>
    <t>胡雅婷</t>
  </si>
  <si>
    <t>2021-2022学年，担任党支部委员，2分</t>
  </si>
  <si>
    <t xml:space="preserve">
1、2021年12月，获内部素质拓展活动一等奖，2分；
2、2022年3月，获党史知识竞赛优秀个人奖二等奖，1分；
3、2022年3月，特色党课课件二等奖，0分；
4、2022年三月，获党史学习教育优秀课件三等奖，0分；
5、2022年3月，获党史知识竞赛优秀组织奖二等奖，0分；
</t>
  </si>
  <si>
    <t>冯宇琪</t>
  </si>
  <si>
    <t xml:space="preserve">
1、“华为杯”第十八届中国研究生数学建模竞赛成功参与奖（5分）；</t>
  </si>
  <si>
    <t>蒋鹭</t>
  </si>
  <si>
    <t xml:space="preserve">1、2022年3月4日硕士21级第七党支部获“原原本本学党史，实实在在亮成效”活动党史学习教育优秀课件三等奖（0分）；
2、2022年3月4日硕士21级第七党支部获“原原本本学党史，实实在在亮成效”活动“研学百年党史，建设交通强国”特色党课课件二等奖（0分）；
3、2022年3月4日硕士21级第七党支部获“原原本本学党史”排位挑战赛暨“学党史 铭党恩 跟党走”知识竞赛活动优秀组织奖二等奖（0分）。
</t>
  </si>
  <si>
    <t>朱宏志</t>
  </si>
  <si>
    <t>刘乔希</t>
  </si>
  <si>
    <t xml:space="preserve">1.2021-2022学年，
担任体育委员，1分
</t>
  </si>
  <si>
    <t xml:space="preserve">1.2021年12月，交运学院
研究生新生篮球赛冠军，2分
2.2021年12月，交运研会素质拓展二等奖，1分
3.“原原本本学党史，实实在在亮成效”活动“研学百年党史，建设交通强国”特色党课课件二等奖，0分
4.“学党史 铭党恩 跟党走”知识竞赛活动优秀组织二等奖，0分
5.“原原本本学党史，实实在在亮成效”活动党史学习教育优秀课件三等奖，0分
</t>
  </si>
  <si>
    <t>钟家月</t>
  </si>
  <si>
    <t>王伟</t>
  </si>
  <si>
    <t>亓成龙</t>
  </si>
  <si>
    <t>夏妙</t>
  </si>
  <si>
    <t>1.硕士21级第七党支部“原原本本学党史，实实在在亮成效”活动“研学百年党史，建设交通强国”特色党课课件二等奖（0分）
2.硕士21级第七党支部“原原本本学党史”排位挑战赛暨“学党史铭党恩跟党走”知识竞赛活动二等奖（0分）
3.硕士21级第七党支部“原原本本学党史，实实在在亮成效”活动党史学习教育优秀课件三等奖（0分）</t>
  </si>
  <si>
    <t>郭钦菁</t>
  </si>
  <si>
    <t>2021211299</t>
  </si>
  <si>
    <t>吴澳平</t>
  </si>
  <si>
    <t>2021年12月：“华为杯”第18届中国研究生数学建模竞赛二等奖（15分）</t>
  </si>
  <si>
    <t>1.2021-2022学年，担任支部委员，2分</t>
  </si>
  <si>
    <t>1.2021年10月，获研究生篮球赛第一名，2分
2.“原原本本学党史”优秀组织一等奖，0分</t>
  </si>
  <si>
    <t>2021211301</t>
  </si>
  <si>
    <t>刘震</t>
  </si>
  <si>
    <t>2021211302</t>
  </si>
  <si>
    <t>刘俊杰</t>
  </si>
  <si>
    <t>2021年MathorCup高校数学建模挑战赛大数据竞赛三等奖（7分）</t>
  </si>
  <si>
    <t>2021211303</t>
  </si>
  <si>
    <t>陈昱含</t>
  </si>
  <si>
    <t>王明慧</t>
  </si>
  <si>
    <t>2021211305</t>
  </si>
  <si>
    <t>刘浩田</t>
  </si>
  <si>
    <t>2021211307</t>
  </si>
  <si>
    <t>林志煌</t>
  </si>
  <si>
    <t>杨鶤</t>
  </si>
  <si>
    <t>2022年6月：2022年第十九届五一数学建模竞赛研究生组一等奖（15分）</t>
  </si>
  <si>
    <t>“原原本本学党史”优秀组织一等奖，0分</t>
  </si>
  <si>
    <t>2021211309</t>
  </si>
  <si>
    <t>杜羽岑</t>
  </si>
  <si>
    <t>1、2021-2022学年，担任心理委员，1分；</t>
  </si>
  <si>
    <t>1、2022年6月，2022年西南交通大学十一人制足球院系杯二等奖，2分
2、“原原本本学党史”排位挑战赛暨“学党史 铭党恩 跟党走”知识竞赛活动优秀组织奖一等奖，0分</t>
  </si>
  <si>
    <t>2021211311</t>
  </si>
  <si>
    <t>廖代富</t>
  </si>
  <si>
    <t>“原原本本学党史”优秀组织一等奖</t>
  </si>
  <si>
    <t>2021211313</t>
  </si>
  <si>
    <t>唐朝钢</t>
  </si>
  <si>
    <t>2021211316</t>
  </si>
  <si>
    <t>杜林</t>
  </si>
  <si>
    <t>2021年第十一届APMCM亚太地区大学生数学建模竞赛成功参赛奖（0分）</t>
  </si>
  <si>
    <t>2021211317</t>
  </si>
  <si>
    <t>叶贵锐</t>
  </si>
  <si>
    <t>2022年第十九届五一数学建模竞赛一等奖（15分）</t>
  </si>
  <si>
    <t>2021年10月，获研究生篮球赛第一名，2分</t>
  </si>
  <si>
    <t>2021211318</t>
  </si>
  <si>
    <t>牛一帆</t>
  </si>
  <si>
    <t>帅斌</t>
  </si>
  <si>
    <t>“华为杯”第十八届中国研究生数学建模竞赛成功参赛奖</t>
  </si>
  <si>
    <t>2021211321</t>
  </si>
  <si>
    <t>张强</t>
  </si>
  <si>
    <t>2022年第三届“华数杯”全国大学生数学建模竞赛研究生组三等奖(7分)</t>
  </si>
  <si>
    <t>“原原本本学党史”排位挑战赛暨“学党史 铭党恩 跟党走”知识竞赛活动优秀组织奖一等奖(0分)</t>
  </si>
  <si>
    <t>2021211324</t>
  </si>
  <si>
    <t>杨枭</t>
  </si>
  <si>
    <t>2021211325</t>
  </si>
  <si>
    <t>彭子欢</t>
  </si>
  <si>
    <t>2021年MathorCup大数据竞赛研究生组三等奖(7分)
2022年MathorCup数学建模竞赛研究生组二等奖（10分）</t>
  </si>
  <si>
    <t>2021211359</t>
  </si>
  <si>
    <t>方露蒙</t>
  </si>
  <si>
    <t>1、2022年1月，参与西南交通大学2022年大学生寒假“返家乡”社会实践活动，0分；
2、2022年3月，获团体奖“原原本本学党史”排位挑战赛暨“学党史 铭党恩 跟党走”只是竞赛活动一等奖，0分；
3、2022年4月，参与“青春献礼二十大，交通强国有你有我”校级示范性学生党支部特色活动，05分。</t>
  </si>
  <si>
    <t>2021211366</t>
  </si>
  <si>
    <t>赵明鹃</t>
  </si>
  <si>
    <t>第十九届五一数学建模竞赛 二等奖  10分 
第三届“华数杯”全国大学生数学建模竞赛 三等奖 7分</t>
  </si>
  <si>
    <t>1、2021-2022学年，担任团支书，3分；</t>
  </si>
  <si>
    <t>1、“原原本本学党史”排位挑战赛暨“学党史 铭党恩 跟党走”知识竞赛活动优秀组织奖一等奖，0分</t>
  </si>
  <si>
    <t>2021211367</t>
  </si>
  <si>
    <t>秦浩</t>
  </si>
  <si>
    <t>硕士21级第八党支部：“原原本本学党史”排位挑战赛暨“学党史铭党恩跟党走”知识竞赛活动一等奖、优秀组织奖（0分）</t>
  </si>
  <si>
    <t>2021211369</t>
  </si>
  <si>
    <t>蔡燚</t>
  </si>
  <si>
    <t>2021211370</t>
  </si>
  <si>
    <t>曾巧琼</t>
  </si>
  <si>
    <t>“华为杯”第十八届中国研究生数学建模竞赛成功参与奖，5分</t>
  </si>
  <si>
    <t>2021-2022学年，担任班级生活委员，任职考核结果为优秀，1分</t>
  </si>
  <si>
    <t>1、2021年11月，在“诵读红色经典，传承革命精神”大型诵读活动中获院级三等奖，0.5分；
2、2021年10月，参加西南交通大学2021研究生心理素养提升训练营培训，有结业证明，0.5分；
3、2022年3月，参加“妙语茶香”研究生骨干培训分享交流会，0分；
4、参加“原原本本学党史”排位挑战赛暨“学党史 铭党恩 跟党走”知识竞赛活动，所在党支部获院级优秀组织奖一等奖，2022年3月，0分</t>
  </si>
  <si>
    <t>2021211371</t>
  </si>
  <si>
    <t>陆煜泓</t>
  </si>
  <si>
    <t>2021年12月1日，获第十八届中国研究生数学建模竞赛 成功参与奖，5分；</t>
  </si>
  <si>
    <t>1、2021-2022学年，担任班级组织委员，1分；</t>
  </si>
  <si>
    <t>1、2022年9月5日，获校级优秀实践队员，3分；</t>
  </si>
  <si>
    <t>1、2021年12月，获“诵读红色经典，传承革命精神”红色经典朗读活动二等奖，0分；
2、交通运输与物流学院研究生会“内部素质拓展活动”二等奖，1分；
3、交运学院“学党史 铭党恩 跟党走”知识竞赛一等奖，0分；
4、参加院校组织的集体活动
（除了以上2个活动还包括2021年寒假返家乡社会实践活动
2022年暑期三下乡社会实践活动
承唐新才·妙语茶香活动
西南交通大学第二届国际课程周《留学类外语入门培训 -雅思》
四川紧缺选调全真模拟面试）
校级“示范性学生党支部特色活动”——青春献礼二十大
交通强国有你有我系列活动之喜迎二十大•党史学习交流会、校友讲座和红色观影等若干活动），3分</t>
  </si>
  <si>
    <t>2021211403</t>
  </si>
  <si>
    <t>黄怡玲</t>
  </si>
  <si>
    <t>1、Changyu Zhou，Yiling Huang等.论文题目: Estimating Emission Distribution in Traffic Networks: Data-Driven VS Model-Based Approaches（A，除导师外二作，12分），2022年8月；</t>
  </si>
  <si>
    <t>2022年5月：第五届中青杯全国大学生数学建模竞赛研究生组优秀奖（4分）</t>
  </si>
  <si>
    <t>1、2021-2022学年，担任党支部书记，3分；</t>
  </si>
  <si>
    <t>1、2021年12月，获交通运输与物流学院研究生会“内部素质拓展活动”一等奖，2分；
2、2022年3月，获“原原本本学党史”排位挑战赛暨“学党史 铭党恩 跟党走”知识竞赛活动一等奖，0分；
3、积极参与院校组织的其他集体活动1.5：
（1）“妙语茶香”研究生骨干培训分享交流会，；
（2）西南交大交运学院迎新活动——以心迎新，心向交运，分；
（3）交运研会团支部特色活动——铭校史、爱交通，分；
（4）交通运输与物流学院研究生会2022年素质拓展活动，2分；
（5）2021年秋季交通运输与物流学院研究生“新生杯”篮球赛担任计时工作，0分；
（6）西南交通大学校级“示范性学生党支部特色活动”，0分。</t>
  </si>
  <si>
    <t>2021211417</t>
  </si>
  <si>
    <t>孔令恒</t>
  </si>
  <si>
    <t>2022年6月：2022年第十九届五一数学建模竞赛三等奖（7分）</t>
  </si>
  <si>
    <t>2021-2022学年，担任党支部组织委员，2分</t>
  </si>
  <si>
    <t>2021211418</t>
  </si>
  <si>
    <t>欧启晨</t>
  </si>
  <si>
    <t>甘蜜</t>
  </si>
  <si>
    <t>学术会议活动：第十六届运营与供应链管理国际会议暨第五届战略供应链思想领袖论坛，境内国际会议，
2022年8月17日-18日，天津大学管理与经济学部、国际供应链与运营管理学会（ASCOM）、天津大学复杂管理系统实验室，
Short-term prediction of road freight demand and carbon emissions under the background of smart supply chain，口头汇报</t>
  </si>
  <si>
    <t>2022年数维杯大学生数学建模竞赛优秀奖（4分）</t>
  </si>
  <si>
    <t>2021211419</t>
  </si>
  <si>
    <t>王虓虓</t>
  </si>
  <si>
    <t>刘思婧</t>
  </si>
  <si>
    <t>1、“原原本本学党史”排位挑战赛暨“学党史 铭党恩 跟党走”知识竞赛活动优秀组织奖一等奖，0分 
2、“原原本本学党史”排位挑战赛暨“学党史 铭党恩 跟党走”知识竞赛活动优秀个人奖三等奖，、0.5分</t>
  </si>
  <si>
    <t>2021211420</t>
  </si>
  <si>
    <t>孙艳</t>
  </si>
  <si>
    <t>1、2022年6月：2022年第十九届五一数学建模竞赛一等奖（15分）
2、2022年数维杯大学生数学建模竞赛优秀奖（0分）</t>
  </si>
  <si>
    <t>1、硕士21级第八党支部：“原原本本学党史”排位挑战赛暨“学党史铭党恩跟党走”知识竞赛活动一等奖、优秀组织奖（0分）</t>
  </si>
  <si>
    <t>2021211421</t>
  </si>
  <si>
    <t>朱悦</t>
  </si>
  <si>
    <t>1、2021-2022学年，担任学习委员（1分）</t>
  </si>
  <si>
    <t>2021211422</t>
  </si>
  <si>
    <t>吴泽鹏</t>
  </si>
  <si>
    <t>2022年第三届“华数杯”全国大学生数学建模竞赛二等奖（10分）
正大杯第十二届全国大学生市场调查与分析大赛三等奖（7分）</t>
  </si>
  <si>
    <t>2021-2022学年，担任班长，3分</t>
  </si>
  <si>
    <t>2022年6—8月，国资委挂职锻炼，2分</t>
  </si>
  <si>
    <t>1、2021年11月，2021年秋季交通运输与物流学院研究生“新生杯”冠军，2分
2、2022年3月，硕士21级第八党支部优秀组织奖一等奖，0分
3、2022年5月，行知中国研究生主题实践调研活动三等奖，1分
4、2022年6月，参与承唐新才研究生骨干培训，0分
5、、2021年12月，西南交通大学新冠疫苗集体接种工作人员，0分</t>
  </si>
  <si>
    <t>赵冰</t>
  </si>
  <si>
    <t>1、“全国大学生数据分析科普知识竞赛”一等奖（0分）</t>
  </si>
  <si>
    <t>1、“原原本本学党史”排位挑战赛暨“学党史 铭党恩 跟党走”知识竞赛活动优秀组织奖一等奖，0分
2.全国大学生数据分析科普知识竞赛”一等奖 4分</t>
  </si>
  <si>
    <t>2021211431</t>
  </si>
  <si>
    <t>杨亚丽</t>
  </si>
  <si>
    <t>2021211432</t>
  </si>
  <si>
    <t>徐琬佳</t>
  </si>
  <si>
    <t>冯春</t>
  </si>
  <si>
    <t>2021211327</t>
  </si>
  <si>
    <t>张博</t>
  </si>
  <si>
    <t>李娟</t>
  </si>
  <si>
    <t>2022年8月：2022年第三届“华数杯”全国大学生数学建模竞赛研究生组二等奖（10分）；</t>
  </si>
  <si>
    <t>蒋栋辉</t>
  </si>
  <si>
    <t>梁芮嘉</t>
  </si>
  <si>
    <t>2022年第十二届MathorCup高校数学建模挑战赛二等奖</t>
  </si>
  <si>
    <r>
      <rPr>
        <sz val="11"/>
        <rFont val="等线"/>
        <charset val="134"/>
        <scheme val="minor"/>
      </rPr>
      <t>2</t>
    </r>
    <r>
      <rPr>
        <sz val="11"/>
        <rFont val="等线"/>
        <charset val="134"/>
        <scheme val="minor"/>
      </rPr>
      <t>021-2022学年担任学习委员，1分</t>
    </r>
  </si>
  <si>
    <t>2021年度秋季交通运输与物流学院研究生“新生杯”篮球赛中表现优异获：优秀奖,0.25分</t>
  </si>
  <si>
    <t>肖恩</t>
  </si>
  <si>
    <t>“华为杯”第18届中国研究生数学建模竞赛优秀奖</t>
  </si>
  <si>
    <t xml:space="preserve">1.2021年10月，获新生乒乓球比赛一等奖，3分；   2.2021年12月，获“运达杯”体育节乒乓球比赛二等奖，2分；    3.2022年3月，获西南交大俱乐部乒乓球赛三等奖，1分；   4.2022年5月，获“中国电信.迎大运”高校乒乓球比赛二等奖，2分    </t>
  </si>
  <si>
    <t>杨江浩</t>
  </si>
  <si>
    <t>1、2022年6月，获得第十九届五一数学建模竞赛成功参赛奖，0分</t>
  </si>
  <si>
    <t>1、2021年11月，获新生杯篮球赛优秀奖，0.25分；</t>
  </si>
  <si>
    <t>2021211339</t>
  </si>
  <si>
    <t>刘晨辉</t>
  </si>
  <si>
    <t>2021年11月交通运输与物流学院“新生杯”篮球赛优秀奖，0.25分</t>
  </si>
  <si>
    <t>2021211340</t>
  </si>
  <si>
    <t>张忠鹏</t>
  </si>
  <si>
    <t>“华为杯”第18届中国研究生数学建模竞赛成功参与奖（5分）；</t>
  </si>
  <si>
    <t>1、2022年3月-2022学年8月，担任科研院学生助理，2022年8月被评为优秀学生助理，0分；</t>
  </si>
  <si>
    <t>1、2021年12月15日获得2021年西南交通大学“运达杯”体育节网球比赛第一名，3分</t>
  </si>
  <si>
    <t>王延浩</t>
  </si>
  <si>
    <t>2021年，11月获新生杯篮球赛优秀奖，0.25分</t>
  </si>
  <si>
    <t>王浩宇</t>
  </si>
  <si>
    <t>1、2021年5月：2021年第十九届五一数学建模竞赛研究生组成功参赛奖（0）；</t>
  </si>
  <si>
    <t>2021211343</t>
  </si>
  <si>
    <t>陈飞</t>
  </si>
  <si>
    <t>2022年6月：2022年第十九届五一数学建模竞赛研究生组三等奖(7分)</t>
  </si>
  <si>
    <t>2022年6月，获2022年第二届全国大学生生态环境保护竞赛二等奖，3分</t>
  </si>
  <si>
    <t>2021211344</t>
  </si>
  <si>
    <t>宋鹏发</t>
  </si>
  <si>
    <t>1、2022年6月：2022年第十九届五一数学建模竞赛三等奖（7分）</t>
  </si>
  <si>
    <t>1、2020-2021学年，担任党支书（3分）；
2、“原原本本学党史”排位挑战赛暨“学党史 铭党恩 跟党走”知识竞赛活动优秀组织奖一等奖（0分）</t>
  </si>
  <si>
    <t>刘阳</t>
  </si>
  <si>
    <t>法慧妍</t>
  </si>
  <si>
    <t>法慧妍,帅斌,吕敏,黄文成.基于WBS-RBS和IFWA算子的中欧班列多式联运安全风险评估（A+，除导师外一作，49分），2022年6月</t>
  </si>
  <si>
    <t>2021年12月，“华为杯”第十八届中国研究生数学建模竞赛成功参赛奖</t>
  </si>
  <si>
    <t>1.2021-2022学年，担任班长（3分）；2.2022年6月，申报并主持本班PADP项目并顺利结题（0分）；3.2022年3月，所在党支部获得“原原本本学党史”排位挑战赛暨“学党史 铭党恩 跟党走”知识竞赛活动优秀组织奖一等奖（0分）</t>
  </si>
  <si>
    <t>张淼</t>
  </si>
  <si>
    <t>王诗仪</t>
  </si>
  <si>
    <t>胡馨月</t>
  </si>
  <si>
    <t>2021211382</t>
  </si>
  <si>
    <t>郑浩月</t>
  </si>
  <si>
    <t>无；</t>
  </si>
  <si>
    <t>2022年3月，获“原原本本学党史”排位挑战赛暨“学党史 铭党恩  跟党走”知识竞赛活动一等奖，0分</t>
  </si>
  <si>
    <t>2021211386</t>
  </si>
  <si>
    <t>乔丽莹</t>
  </si>
  <si>
    <t>2021-2022学年，担任文体委员，1分；</t>
  </si>
  <si>
    <t>2022年3月4日“原原本本学党史”排位挑战赛暨“学党史 铭党恩 跟党走”知识竞赛活动优秀组织奖一等奖</t>
  </si>
  <si>
    <t>2021211387</t>
  </si>
  <si>
    <t>周长玉</t>
  </si>
  <si>
    <t>1、Zhanbo Sun,Changyu,Zhou,Yiling Huang.Estimating Emission Distribution in Traffic Networks: Data-Driven VS Model-Based Approaches,INFORMS ANNUAL MEETING（INFORMS 2022）
（A，除导师外一作，28分），2021年7月.</t>
  </si>
  <si>
    <t>1、2022年5月：2022年第五届全国大学生数学建模竞赛研究生组 优秀奖（4分）.</t>
  </si>
  <si>
    <t>1、2021-2022学年，担任21级硕士9班团支书，3分</t>
  </si>
  <si>
    <t>杜懿佳</t>
  </si>
  <si>
    <t>1、戴猛，杜懿佳等. 基于机车周转图的包神铁路集团机车统计系统设计（B+，二作，0分），2022年4月；
2、戴猛，杜懿佳等. 包神铁路集团机车调度系统功能设计（B+，二作，0分），2022年4月；</t>
  </si>
  <si>
    <t>1、2022年6月：2022年第十九届五一数学建模竞赛研究生组一等奖（15分）；
2、2021年12月：“华为杯”第18届中国研究生数学建模竞赛三等奖（10分）；
3、2022年5月：2022年第三届全国高等院校数学能力挑战赛二等奖（10分）</t>
  </si>
  <si>
    <t>2022年3月，获“原原本本学党史”排位挑战赛暨“学党史 铭党恩  跟党走”知识竞赛活动一等奖，2分</t>
  </si>
  <si>
    <t>黄镜入</t>
  </si>
  <si>
    <t xml:space="preserve">
“华为杯”第18届中国研究生数学建模竞赛二等奖（15分）</t>
  </si>
  <si>
    <t>1、第六届大学生环保知识竞赛优秀奖，1.75分；
2、第二届应急科普华夏行大学生生活安全专题竞赛一等奖，3分；
3、第三届大学生组织管理能力大赛校级二等奖，2分；4、2022年3月，获“原原本本学党史”排位挑战赛暨“学党史 铭党恩  跟党走”知识竞赛活动一等奖，2分</t>
  </si>
  <si>
    <t>2021211424</t>
  </si>
  <si>
    <t>王晨宇</t>
  </si>
  <si>
    <t>1、发明专利受理：一种公路货运通道综合风险评价方法及电子设备（202210955070.7 除导师外第2署名）（0.5分）</t>
  </si>
  <si>
    <t>1、2022年6月：2022年第十九届五一数学建模竞赛研究生组成功参赛奖（0分）</t>
  </si>
  <si>
    <t>1、2021-2022学年担任硕士21级第九党支部组织委员，2分</t>
  </si>
  <si>
    <t>1、2022年3月，获“原原本本学党史”排位挑战赛暨“学党史铭党恩跟党走”知识竞赛活动，团体院级优秀组织奖一等奖，0分</t>
  </si>
  <si>
    <t>吴心如</t>
  </si>
  <si>
    <t>2021211427</t>
  </si>
  <si>
    <t>田沛翎</t>
  </si>
  <si>
    <t>牟能冶，王园顺，田沛翎.Spatio temporal Distribution Characteristics of the Cooperation Between Logistics Industry and Economy in Southwest China（除导师外二作，12分），2021年12月</t>
  </si>
  <si>
    <t>2022年6月：2022年第十九届五一建模竞赛研究生组三等奖（7分）
2022年9月：全国大学生数据分析科普知识竞赛一等奖（0分）</t>
  </si>
  <si>
    <t>2022年1月，被评为“优秀三助研究生”，3分</t>
  </si>
  <si>
    <t>2022年9月：全国大学生数据分析科普知识竞赛一等奖（4分）</t>
  </si>
  <si>
    <t>孙莉娟</t>
  </si>
  <si>
    <t>李国旗</t>
  </si>
  <si>
    <t>2022年9月：全国大学生数据分析科普知识竞赛一等奖</t>
  </si>
  <si>
    <t>2021211429</t>
  </si>
  <si>
    <t>万玉春</t>
  </si>
  <si>
    <t>韩浩楠</t>
  </si>
  <si>
    <t>1、2022年8月：第三届“华数杯”全国大学生数学建模竞赛研究生组三等奖</t>
  </si>
  <si>
    <t>李海锋</t>
  </si>
  <si>
    <t>2020年7月：华数杯全国大学生数学建模比赛三等奖 7分</t>
  </si>
  <si>
    <t>2021-2022学年，担任组织委员  1分</t>
  </si>
  <si>
    <t>徐梓脐</t>
  </si>
  <si>
    <t>“学党史 铭党恩 跟党走”知识竞赛活动优秀组织奖一等奖；</t>
  </si>
  <si>
    <t>赵亮</t>
  </si>
  <si>
    <t>郑智渊</t>
  </si>
  <si>
    <t>黄俊</t>
  </si>
  <si>
    <t>2021年12月：“华为杯”第十八届中国研究生数学建模竞赛三等奖（10）</t>
  </si>
  <si>
    <t>周翰</t>
  </si>
  <si>
    <t>2021-2022学年，班长，3分</t>
  </si>
  <si>
    <t>“原原本本学党史”排位挑战赛暨“学党史 铭党恩 跟党走”知识竞赛活动优秀组织奖 二等奖,0分</t>
  </si>
  <si>
    <t>王福超</t>
  </si>
  <si>
    <t>张琦东</t>
  </si>
  <si>
    <t>五一数学建模竞赛</t>
  </si>
  <si>
    <t>黄佳祎</t>
  </si>
  <si>
    <t>1、数学建模类竞赛：2021年“华为杯”第十八届中国研究生数学建模竞赛 国家级三等奖
2、其他学科竞赛及科技活动：2021年中国高校大数据挑战赛 省部级二等奖</t>
  </si>
  <si>
    <t>陈心宇</t>
  </si>
  <si>
    <r>
      <rPr>
        <sz val="11"/>
        <rFont val="等线"/>
        <charset val="134"/>
        <scheme val="minor"/>
      </rPr>
      <t>“华为杯”第18</t>
    </r>
    <r>
      <rPr>
        <sz val="11"/>
        <rFont val="等线"/>
        <charset val="134"/>
        <scheme val="minor"/>
      </rPr>
      <t>届中国研究生数学建模竞赛二等奖（</t>
    </r>
    <r>
      <rPr>
        <sz val="11"/>
        <rFont val="等线"/>
        <charset val="134"/>
        <scheme val="minor"/>
      </rPr>
      <t>10分</t>
    </r>
    <r>
      <rPr>
        <sz val="11"/>
        <rFont val="等线"/>
        <charset val="134"/>
        <scheme val="minor"/>
      </rPr>
      <t>）</t>
    </r>
  </si>
  <si>
    <t>2021-2022学年担任文体委员，1分</t>
  </si>
  <si>
    <t>1、2021年10月，获新生羽毛球赛二等奖，2分；
2、2021年12月，获“运达杯”羽毛球赛三等奖，1分；
3、2022年3月，获院“原原本本”学党史挑战赛暨“学党史 铭党恩 跟党走”知识竞赛优秀组织二等奖，0分；</t>
  </si>
  <si>
    <t>张赫洋</t>
  </si>
  <si>
    <t>生活委员，1分</t>
  </si>
  <si>
    <t>潘恩培</t>
  </si>
  <si>
    <t>1、Pengyao Ye，Enpei pan. Comparative Research on Travel Time Filtering Algorithms Based on VISSIM（A,除导师外一作，40分）,2022年1月；</t>
  </si>
  <si>
    <t xml:space="preserve">1、2021年12月：“华为杯”第十八届中国研究生数学建模竞赛二等奖（15分）；
2、2022年6月：2022年第十九届五一数学建模竞赛研究生组二等奖（10分）；
3、2022年8月：2022年第三届“华数杯”全国大学生数学建模竞赛研究生组三等奖（7分）； </t>
  </si>
  <si>
    <t>1、2022年3月：“原原本本学党史”排位挑战赛暨“学党史 铭党恩 跟党走”知识竞赛活动 优秀组织奖二等奖， 0分</t>
  </si>
  <si>
    <t>贺山成</t>
  </si>
  <si>
    <t>Yugang Liu, Shancheng He等.Research on the Traffic Strategy of Intermittent Bus Lane in Intelligent Network
Environment（A，除导师外一作，28分），2021年10月</t>
  </si>
  <si>
    <t>/</t>
  </si>
  <si>
    <t xml:space="preserve">1、发明专利：一种用于智能网联环境下的混合交通流通行方法（专利号: ZL 2021 1 1111861.3  
除导师外第1署名）（25分）；  </t>
  </si>
  <si>
    <t>“华为杯”第18届中国研究生数学建模竞赛二等奖（15分)</t>
  </si>
  <si>
    <t>周静</t>
  </si>
  <si>
    <t>2021年12月，获华为杯第十八届中国研究生数学建模竞赛成功参与奖（5分）</t>
  </si>
  <si>
    <t>2021-2022学年，担任团支书，3分</t>
  </si>
  <si>
    <t>2022年3月4日，所在党支部获“原原本本学党史”排位挑战赛暨“学党史 铭党恩 跟党走”知识竞赛活动优秀组织奖二等奖，0分</t>
  </si>
  <si>
    <t>先文怡</t>
  </si>
  <si>
    <t>列车运行图与区域经济、区段能力协同系统研究与设计（B+，除导师外二作），2022年9月</t>
  </si>
  <si>
    <r>
      <rPr>
        <sz val="11"/>
        <rFont val="等线"/>
        <charset val="134"/>
        <scheme val="minor"/>
      </rPr>
      <t>发明专利：列车运行数据展示方法、装置、设备及可读存储介质（C</t>
    </r>
    <r>
      <rPr>
        <sz val="11"/>
        <rFont val="等线"/>
        <charset val="134"/>
        <scheme val="minor"/>
      </rPr>
      <t>N202210495140.5除导师外第7署名</t>
    </r>
    <r>
      <rPr>
        <sz val="11"/>
        <rFont val="等线"/>
        <charset val="134"/>
        <scheme val="minor"/>
      </rPr>
      <t>）</t>
    </r>
  </si>
  <si>
    <t xml:space="preserve">1、第十四届“中国电机工程学会杯”全国大学生电工数学建模竞赛省级二等奖（10分）
2、2022年全国大学生英语作文大赛省级三等奖（7分）
</t>
  </si>
  <si>
    <t>1、2021-2022担任硕士21级第十党支部宣传委员，2分；2、在党员等级评定中，被评定为：优秀，0分</t>
  </si>
  <si>
    <t>2022年3月，获“原原本本学党史“排位挑战赛暨”学党史 铭党恩 跟党走“知识竞赛活动优秀组织奖二等奖，0分</t>
  </si>
  <si>
    <t>袁洋</t>
  </si>
  <si>
    <t xml:space="preserve">1、2022年1月：2021年第十一届亚太地区大学生数学建模竞赛三等奖（4分）；
</t>
  </si>
  <si>
    <t>1、2022年1月，获
校级优秀三助研究生，3分；</t>
  </si>
  <si>
    <t>1、2021年12月，获交通运输与物流学院研究生会“内部素质拓展活动”一等奖，2分；
2、2022年3月，获“原原本本学党史”排位挑战赛暨“学党史 铭党恩 跟党走”知识竞赛活动二等奖，0分</t>
  </si>
  <si>
    <t>马臻</t>
  </si>
  <si>
    <t>亚太地区大学生数学建模竞赛三等奖</t>
  </si>
  <si>
    <t>冉雪君</t>
  </si>
  <si>
    <t>1、2022年3月4日硕士21级第十党支部获得“原原本本学党史”排位挑战赛暨“学党史 铭党恩 跟党走”知识竞赛活动优秀组织奖二等奖，0分</t>
  </si>
  <si>
    <t>黄彦宁</t>
  </si>
  <si>
    <t>1、2022年6月6日：2022年第十二届MathorCup高校数学建模挑战赛研究生组 三等奖（7分）
2、2022年6月30日：2022年全国大学生英语作文大赛研究生组 省级三等奖（7分）</t>
  </si>
  <si>
    <t>2021-2022学年，党支部书记，3分</t>
  </si>
  <si>
    <t>池欣忆</t>
  </si>
  <si>
    <t>“华为杯”第十八届中国研究生数学建模竞赛二等奖</t>
  </si>
  <si>
    <t>2021年12月，获交通运输与物流学院研究生会内部素质拓展活动二等奖</t>
  </si>
  <si>
    <t>2021211396</t>
  </si>
  <si>
    <t>刘睿</t>
  </si>
  <si>
    <t>刘睿，徐传玲，文超.基于马尔科夫链的高铁列车连带晚点横向传播（B+,除导师外一作，10.5分），2022年4月；</t>
  </si>
  <si>
    <t>1.2021-2022学年，担任组织委员，1分</t>
  </si>
  <si>
    <t>1.获得2021年度的“优秀三助研究生”荣誉称号，3分</t>
  </si>
  <si>
    <t>1.2021年12月，在交通运输与物流学院研究生会“内部素质拓展活动”中表现优异，获一等奖，2分；</t>
  </si>
  <si>
    <t>2021211400</t>
  </si>
  <si>
    <t>张悦</t>
  </si>
  <si>
    <t>89.09</t>
  </si>
  <si>
    <t>1、2021年12月：西南交通大学2021年第三届信息素养大赛一等奖（3分）；
2、2022年3月：硕士21级第十党支部“原原本本学党史”挑战赛优秀组织奖二等奖（0分）；
3、2022年4月：2022年（第五届）远见者杯全国大学生创新促进就业（简历设计）大赛二等奖（5分）
4、2022年4月：四川省第六届大学生环保知识竞赛优秀奖（1.75分）</t>
  </si>
  <si>
    <t>9.75</t>
  </si>
  <si>
    <t>刘雨欣</t>
  </si>
  <si>
    <t>2021-2022学年担任硕士21级10班党支部宣传委员，2分</t>
  </si>
  <si>
    <t>2022年3月获党史竞赛二等奖，0分</t>
  </si>
  <si>
    <t>刘彦妮</t>
  </si>
  <si>
    <t>1、2021年第十一届：亚太地区大学生数学建模竞赛二等奖（7分）；
2、2021年12月：首届全球铁路创客大赛亚太区比赛二等奖（10分）；</t>
  </si>
  <si>
    <t>1、2022年3月，获“原原本本学党史挑战”排位挑战赛优秀组织二等奖，0分；</t>
  </si>
  <si>
    <t>雷祖英</t>
  </si>
  <si>
    <t>1、2021年12月：2021年全球铁路创客大赛亚太区比赛二等奖（10分）；
2、2021年亚太地区大学生数学建模竞赛二等奖（7分）；</t>
  </si>
  <si>
    <t>2022年3月，“原原本本学党史”
排位挑战赛二等奖</t>
  </si>
  <si>
    <t>杨文广</t>
  </si>
  <si>
    <t>1、张锦，孙文杰，杨文广等.封闭管理下城市生活物资临时分配点优化配置研究,安全与环境学报（A，除导师外二作）,2022年5月,网络首发DOI：10.13637/j.issn.1009-6094.2022.0500</t>
  </si>
  <si>
    <t>1、2021年11月：第十一届APMCM建模竞赛研究生组一等奖（10分）</t>
  </si>
  <si>
    <t>杨心叶</t>
  </si>
  <si>
    <t>2021-2022学年担任宣传委员</t>
  </si>
  <si>
    <t>王琳</t>
  </si>
  <si>
    <t>1、2021年10月，获
院级积极分子，2分；</t>
  </si>
  <si>
    <t>闫朴哲</t>
  </si>
  <si>
    <t>王刚毅</t>
  </si>
  <si>
    <t>毛敏</t>
  </si>
  <si>
    <t>物流技术，1005-152X，考虑消费者可持续偏好的服装回收供应链决策（B,除导师外二作，3分），2022年8月</t>
  </si>
  <si>
    <t>2021211442</t>
  </si>
  <si>
    <t>刘洋</t>
  </si>
  <si>
    <t>2021年11月：2021年第十一届APMCM亚太地区大学生数学建模竞赛研究生组一等奖（10分）</t>
  </si>
  <si>
    <t>李峙岚</t>
  </si>
  <si>
    <t>张杨</t>
  </si>
  <si>
    <t>周泽平</t>
  </si>
  <si>
    <t>1、“华为杯”第十八届中国研究生数学建模竞赛三等奖（10）
2、第三届全国高等院校数学能力挑战赛二等奖（10分）</t>
  </si>
  <si>
    <t xml:space="preserve">1、2021-2022学年，担任学习委员，1分
</t>
  </si>
  <si>
    <t>1、2022年4月，获得2022年“远见者杯”全国大学生创新促进就业（简历设计）大赛三等奖，2分
2、2022年6月，获得2022年第三届大学生组织管理能力大赛校级赛一等奖，3分</t>
  </si>
  <si>
    <t>张肖</t>
  </si>
  <si>
    <t>1、软件著作权：交通场站枢纽区辅助分析系统V1.0（2022SR0620854，除导师外第1署名）（10分）     2、软件著作权：区县交通枢纽强度辅助分析系统V1.0（2022SR0620851，除导师外第1署名）（10分）</t>
  </si>
  <si>
    <t>1、2021年中国高校大数据挑战赛一等奖（其他类学科竞赛，省部级）（15分）；      2、“华为杯”第18届中国研究生数学建模竞赛三等奖（建模类竞赛，国家级）（10分）；      3、第五届“唐都杯”BIM应用大赛（院校组）二等奖（创新创业类竞赛，省部级）（10分）</t>
  </si>
  <si>
    <t>1、2022年4月，获2022（第二届）智慧中国大学生学习“全国两会”知识竞赛一等奖（省级），4分     2、2022年4月，获得2022年“远见者杯”全国大学生创新促进就业（简历设计）大赛一等奖（省级），4分            3、2022年6月，获得第二届“防灾减灾科普先行”应急科普竞赛一等奖（省级），4分</t>
  </si>
  <si>
    <t>魏宏民</t>
  </si>
  <si>
    <t>第十九届五一数学建模竞赛优秀奖（0分）</t>
  </si>
  <si>
    <t xml:space="preserve">1、2022年3月，“原原本本学党史”排位挑战暨“学党史 铭党恩 跟党走”知识竞赛活动二等奖，0分；2、2022年6月研究生微党课制作评选活动获优秀奖，0分      </t>
  </si>
  <si>
    <t>陈弘毅</t>
  </si>
  <si>
    <t>1、“华为杯”第18届中国研究生数学建模竞赛三等奖(10分）</t>
  </si>
  <si>
    <t>1、2022年，获大学生学习“全国两会知识竞赛”三等奖（2分）</t>
  </si>
  <si>
    <t>扈红君</t>
  </si>
  <si>
    <t>2022年第十九届五一数学建模竞赛三等奖（7分）</t>
  </si>
  <si>
    <t>1、2022年3月，“原原本本学党史”排位挑战暨“学党史 铭党恩 跟党走”知识竞赛活动二等奖，1分：2、2022年6月，研究生微党课制作评选活动获优秀奖，0.75分</t>
  </si>
  <si>
    <t>陈叶飞</t>
  </si>
  <si>
    <t>2021年11月，获2021年秋季交通运输与物流学院研究生“迎新杯”篮球赛优秀奖，0.25分</t>
  </si>
  <si>
    <t>万孟雪</t>
  </si>
  <si>
    <t>2022年第十九届五一数学建模竞赛  一等奖</t>
  </si>
  <si>
    <t>2021-2022学年，担任党支部宣传委员</t>
  </si>
  <si>
    <r>
      <rPr>
        <sz val="11"/>
        <rFont val="等线"/>
        <charset val="134"/>
        <scheme val="minor"/>
      </rPr>
      <t xml:space="preserve">硕士21级第十一党支部获“信仰”——首届研究生微党课制作评选展示 </t>
    </r>
    <r>
      <rPr>
        <sz val="11"/>
        <rFont val="等线"/>
        <charset val="134"/>
        <scheme val="minor"/>
      </rPr>
      <t>优秀奖</t>
    </r>
    <r>
      <rPr>
        <sz val="11"/>
        <rFont val="等线"/>
        <charset val="134"/>
        <scheme val="minor"/>
      </rPr>
      <t xml:space="preserve">         </t>
    </r>
    <r>
      <rPr>
        <sz val="11"/>
        <rFont val="等线"/>
        <charset val="134"/>
        <scheme val="minor"/>
      </rPr>
      <t>硕士</t>
    </r>
    <r>
      <rPr>
        <sz val="11"/>
        <rFont val="等线"/>
        <charset val="134"/>
        <scheme val="minor"/>
      </rPr>
      <t>21</t>
    </r>
    <r>
      <rPr>
        <sz val="11"/>
        <rFont val="等线"/>
        <charset val="134"/>
        <scheme val="minor"/>
      </rPr>
      <t>级第十一党支部获“原原本本学党史”排位挑战赛暨“学党史</t>
    </r>
    <r>
      <rPr>
        <sz val="11"/>
        <rFont val="等线"/>
        <charset val="134"/>
        <scheme val="minor"/>
      </rPr>
      <t xml:space="preserve"> </t>
    </r>
    <r>
      <rPr>
        <sz val="11"/>
        <rFont val="等线"/>
        <charset val="134"/>
        <scheme val="minor"/>
      </rPr>
      <t>铭党恩</t>
    </r>
    <r>
      <rPr>
        <sz val="11"/>
        <rFont val="等线"/>
        <charset val="134"/>
        <scheme val="minor"/>
      </rPr>
      <t xml:space="preserve"> </t>
    </r>
    <r>
      <rPr>
        <sz val="11"/>
        <rFont val="等线"/>
        <charset val="134"/>
        <scheme val="minor"/>
      </rPr>
      <t>跟党走”知识竞赛</t>
    </r>
    <r>
      <rPr>
        <sz val="11"/>
        <rFont val="等线"/>
        <charset val="134"/>
        <scheme val="minor"/>
      </rPr>
      <t xml:space="preserve"> </t>
    </r>
    <r>
      <rPr>
        <sz val="11"/>
        <rFont val="等线"/>
        <charset val="134"/>
        <scheme val="minor"/>
      </rPr>
      <t>二等奖</t>
    </r>
  </si>
  <si>
    <t>2021211271</t>
  </si>
  <si>
    <t>董志鹏</t>
  </si>
  <si>
    <t>2021.12：“华为杯”第十八届中国研究生数学建模竞赛三等奖</t>
  </si>
  <si>
    <t>2022.04：第二届智慧中国杯一等奖；
2022.06：第二届全国大学生生态保护竞赛二等奖</t>
  </si>
  <si>
    <t>2021211415</t>
  </si>
  <si>
    <t>张寅</t>
  </si>
  <si>
    <t>发明专利：基于动态贝叶斯网络的无人驾驶碰撞风险评估方法及系统（2022103638945）（受理）（第2署名）（0.5）</t>
  </si>
  <si>
    <t>境内会议：2022年8月14-16日、陕西省西安市、第13届计算交通科学国际研讨会（CTS2022）暨管理科学与工程学会交通运输管理分会2022年年会、在分会场作会议报告《考虑出行者决策惯性的超级街区路网优化方法》（交通运输工程与信息学报）</t>
  </si>
  <si>
    <t>“华为杯”第十八届中国研究生数学建模竞赛-成功参与奖（5分）</t>
  </si>
  <si>
    <t>所在党支部在“信仰”—首届研究生微党课制作评选展示活动中，获校级优秀奖，0分；“原原本本学党史”排位挑战赛暨“学党史 铭党恩 跟党走”知识竞赛活动中获院级二等奖，0分</t>
  </si>
  <si>
    <t>张少华</t>
  </si>
  <si>
    <t>1、2021年12月：“华为杯”第十八届中国研究生数学建模竞赛三等奖（10分）.</t>
  </si>
  <si>
    <t>1、2021-2022学年，担任团支部书记，3分.</t>
  </si>
  <si>
    <t>2021211356</t>
  </si>
  <si>
    <t>安乐瑶</t>
  </si>
  <si>
    <t xml:space="preserve"> 2022年6月，与党支部在“信仰”——首届研究生微党课制作评选展示活动中，获优秀奖；
2022年3月4日，在“原原本本学党史”排位挑战赛暨“学党史 铭党恩 跟党走”知识竞赛活动中获优秀组织二等奖。</t>
  </si>
  <si>
    <t>万琴</t>
  </si>
  <si>
    <t>“华为杯”第十八届中国研究生数学建模竞赛国家三等奖</t>
  </si>
  <si>
    <t>2022年3月至2022年5月担任西南交通大学科学技术发展研究院学生助理并被评为优秀学生助理，0分。</t>
  </si>
  <si>
    <t>2021年12月15日在交通运输与物流学院研究生会“内部素质拓展活动”荣获一等奖，2分</t>
  </si>
  <si>
    <t>段海芹</t>
  </si>
  <si>
    <t>杨怀伟</t>
  </si>
  <si>
    <t>1、2022年3月，2022年第三届全国高等院校数学能力挑战赛一等奖（15分）；</t>
  </si>
  <si>
    <t>1、2022年4月，获得2022年“远见者杯”全国大学生创新促进就业（简历设计）大赛三等奖；（2分）；2、2022年4月，获2022年第三届全国大学生组织管理能力竞技活动校级赛二等奖，（2分）</t>
  </si>
  <si>
    <t>邹颜刚</t>
  </si>
  <si>
    <t>软著：1.面向车联网环境的交通信号控制硬件在环仿真系统（2022SR0150161,除导师外第一署名）（5.5分）
2.基于Python二次开发封装的PTV VISSIM驾驶员模拟器接口软件（2022SR0855075,除导师外第3署名）（1.5分）</t>
  </si>
  <si>
    <t>1.第三届全国高等院校数学能力挑战赛初赛一等奖（15分）
2.第十五届“认证杯”数学中国建模网络挑战赛二等奖（10分）</t>
  </si>
  <si>
    <t>杨月</t>
  </si>
  <si>
    <t>“华为杯”第18届中国研究生数学建模竞赛
二等奖（15分）</t>
  </si>
  <si>
    <t>1、2021-2022学年，担任生活委员，1分；
1、2021-2022学年，担任党支部组织委员，2分。</t>
  </si>
  <si>
    <t>杨瑞晨</t>
  </si>
  <si>
    <t>90.73</t>
  </si>
  <si>
    <t>2021-2022学年，担任班级心理委员（1分）</t>
  </si>
  <si>
    <t>2021年12月，交通运输与物流学院研究生会“内部素质拓展活动”一等奖（2分）</t>
  </si>
  <si>
    <t>3</t>
  </si>
  <si>
    <t>周明</t>
  </si>
  <si>
    <t>2021年9月新生杯篮球赛，获“优秀奖”，0.25分</t>
  </si>
  <si>
    <t>言芷琪</t>
  </si>
  <si>
    <t>1、Zhanbo Sun,Runzhe Liu,Haitao Hu,Dengyue Liu,Zhiqi Yan.Cyberattacks on connected automated vehicles: A traffic impact analysis
（A+，四作，0分），2022年8月；</t>
  </si>
  <si>
    <t>1、担任学院2022年研究生迎新志愿者服务工作。</t>
  </si>
  <si>
    <t>王昕鹏</t>
  </si>
  <si>
    <t>1.2022年3月荣获交通运输与物流学院“原原本本学党史”排位挑战赛优秀组织奖二等奖，0分                          2.2022年6月荣获西南交通大学“信仰”研究生微党课制作比赛优秀奖，0分                          3.2020年7月荣获西南交通大学研究生十佳主题党日活动一等奖，0分</t>
  </si>
  <si>
    <t>熊琪</t>
  </si>
  <si>
    <t>刘任</t>
  </si>
  <si>
    <t>杨皓然</t>
  </si>
  <si>
    <t>全球铁路创客大赛亚太赛区二等奖</t>
  </si>
  <si>
    <t>吴嘉奕</t>
  </si>
  <si>
    <t>2021-2022学年，担任心理委员，1分</t>
  </si>
  <si>
    <t>唐嘉倪</t>
  </si>
  <si>
    <t>邓亦婷</t>
  </si>
  <si>
    <t>第三届全国高等院校数学能力挑战赛初赛优秀奖</t>
  </si>
  <si>
    <t>张智越</t>
  </si>
  <si>
    <t>1、2021年11月，获院级“新生杯”篮球赛优秀奖，0.25分；
2、2021年12月，获院研究生会素质拓展活动一等奖，2分；</t>
  </si>
  <si>
    <t>崔莲欣</t>
  </si>
  <si>
    <t>2021-2022学年，担任宣传委员，1分</t>
  </si>
  <si>
    <t>2021211290</t>
  </si>
  <si>
    <t>邵秋晨</t>
  </si>
  <si>
    <t>李力</t>
  </si>
  <si>
    <t>2022年第三届“华数杯”全国大学生数学建模竞赛优秀奖（4分）</t>
  </si>
  <si>
    <t>1.2022年3月4日获“原原本本学党史”排位挑战赛暨“学党史 铭党恩 跟党走”知识竞赛活动优秀个人奖三等奖（0.5分）
2.积极参加2022年3月4日“原原本本学党史”排位挑战赛暨“学党史 铭党恩 跟党走”知识竞赛并获硕士21级第五党支部“原原本本学党史”排位挑战赛暨“学党史 铭党恩 跟党走”知识竞赛优秀团体奖三等奖（0分）</t>
  </si>
  <si>
    <t>黄熙</t>
  </si>
  <si>
    <t>“华数杯”全国大学生数学建模竞赛优秀奖</t>
  </si>
  <si>
    <t>1、2022年3月4日获 “原原本本学党史”排位挑战赛暨“学党史 铭党恩 跟党走”知识竞赛个人奖二等奖。（1）
2、2022年3月4日获硕士21级第五党支部“原原本本学党史”排位挑战赛暨“学党史 铭党恩 跟党走”知识竞赛优秀团体奖三等奖。（0）</t>
  </si>
  <si>
    <t>2021211241</t>
  </si>
  <si>
    <t>王梓宇</t>
  </si>
  <si>
    <t>2021-2022学年担任班长（3分）</t>
  </si>
  <si>
    <t>2022年1月获，优秀三助研究生（3分）</t>
  </si>
  <si>
    <t>“原原本本学党史”排位挑战赛暨“学党史 铭党恩 跟党走”知识竞赛活动三等奖（0分）</t>
  </si>
  <si>
    <t>2021211284</t>
  </si>
  <si>
    <t>曹鑫丹</t>
  </si>
  <si>
    <t>2021-2022学年担任21级硕士第五党支部宣传委员（2分）</t>
  </si>
  <si>
    <t>“原原本本学党史”排位挑战赛暨“学党史 铭党恩 跟党走”知识竞赛团体三等奖（0分）</t>
  </si>
  <si>
    <t>2021211243</t>
  </si>
  <si>
    <t>崔林琦</t>
  </si>
  <si>
    <t>1.2022年第十二届MathorCup高校数学建模挑战赛研究生组 二等奖（10分）；
2.2022年第三届全国高等院校数学能力挑战赛初赛 三等奖（7分）</t>
  </si>
  <si>
    <t>2021211234</t>
  </si>
  <si>
    <t>李聪</t>
  </si>
  <si>
    <t>1、2021年12月：亚太杯数学建模竞赛研究生组三等奖（4分）
2、2022年7月：第十九届五一数学建模竞赛研究生组三等奖（7分）</t>
  </si>
  <si>
    <t xml:space="preserve">1、2021年12月，获新生篮球赛赛一等奖（2分）2、2021年12月交运研会内部素质拓展活动二等奖（1分） </t>
  </si>
  <si>
    <t>2021211249</t>
  </si>
  <si>
    <t>范成敬</t>
  </si>
  <si>
    <t>发明专利：一种基于BN-ISM模型的铁路交通事故预警方法及系统（202210382349.0除导师外第2署名）（0.5分）</t>
  </si>
  <si>
    <t>“华为杯”第十八届中国研究生数学建模竞赛成功参赛奖（5分）</t>
  </si>
  <si>
    <t>2021-2022学年，担任组织委员（1分）</t>
  </si>
  <si>
    <t>硕士21级第五党支部“原原本本学党史”排位挑战赛暨“学党史 铭党恩 跟党走”知识竞赛团体三等奖（0分）</t>
  </si>
  <si>
    <t>2021211282</t>
  </si>
  <si>
    <t>檀晓琳</t>
  </si>
  <si>
    <t>计算机软件著作权登记证书：众包速至配送软件（登记号：2022SR0921899,除导师外第一署名）（7分）</t>
  </si>
  <si>
    <t>1.十二届MathorCup高校数学建模挑战赛三等奖（7分）
2.2022年第十九届五一数学建模竞赛三等奖（7分）</t>
  </si>
  <si>
    <t>2021-2022学年，担任硕士21级第五党支部支部书记（3分）</t>
  </si>
  <si>
    <t>2021211287</t>
  </si>
  <si>
    <t>平安</t>
  </si>
  <si>
    <t>2022年5月：2022年第十九届五一数学建模竞赛研究生组三等奖（7分）</t>
  </si>
  <si>
    <t>2021-2022学年，担任团支部书记（3分）</t>
  </si>
  <si>
    <t>2022年3月，获“原原本本学党史”排位挑战赛中获得优秀个人奖二等奖（1分）</t>
  </si>
  <si>
    <t>2021211246</t>
  </si>
  <si>
    <t>侯为创</t>
  </si>
  <si>
    <t>2021年第十一届APMCM亚太地区大学生数学建模竞赛二等奖（10分）</t>
  </si>
  <si>
    <t>2021211238</t>
  </si>
  <si>
    <t>郭彦锐</t>
  </si>
  <si>
    <t>1、2021年11月，
获学院新生篮球赛一等奖（2分）</t>
  </si>
  <si>
    <t>左胜</t>
  </si>
  <si>
    <t>2022年3月：2021年MathorCup高校数学建模挑战赛——大数据竞赛研究生组三等奖（7分）</t>
  </si>
  <si>
    <t>2021-2022学年，担任学习委员（1分）</t>
  </si>
  <si>
    <t>2021211272</t>
  </si>
  <si>
    <t>黄宇林</t>
  </si>
  <si>
    <t>2022年第十九届五一数学建模竞赛研究生组三等奖（7分）</t>
  </si>
  <si>
    <t>1、2022年6月，获第二届全国大学生生态环境保护竞赛二等奖（3分）
2、2022年5月，获全国大学生环保知识竞赛优秀奖（1.75分）</t>
  </si>
  <si>
    <t>王乔</t>
  </si>
  <si>
    <t>2022年3月，21级硕士5班获“原原本本学党史”排位挑战赛暨“学党史 铭党恩 跟党走”知识竞赛活动优秀组织奖三等奖（0分）</t>
  </si>
  <si>
    <t>方兴</t>
  </si>
  <si>
    <t xml:space="preserve">1.积极参与学院组织的活动，2021年9月，在交通运输与物流学院研究生会 “内部素质拓展活动”中表现优异，荣获二等奖（1分）
2.2022年6月，获全国大学生生态环境保护竞赛三等奖（2分）
3.“原原本本学党史”排位挑战赛暨“学党史 铭党恩 跟党走”知识竞赛团体三等奖（0分）
</t>
  </si>
  <si>
    <t>程代兵</t>
  </si>
  <si>
    <t>1.发明专利受理：一种混合条件下基于定点集结模式的技术站间货物列车协同配流方法（202210259919.7除导师外第二署名）（0.4分）
2.发明专利受理：基于到发车流接续差邻域搜索法的技术站间货物列车协同配流优化方法
（202211022034.1除导师外第三署名）（0.3分）
3.软件著作：高速铁路车站列车进路排列系统1.0
（2022SR1177546除导师外第四署名）（1分）</t>
  </si>
  <si>
    <t>2021年12月：“华为杯”第18届中国研究生数学建模竞赛成功参与奖</t>
  </si>
  <si>
    <t>郭怡欣</t>
  </si>
  <si>
    <t>1、软件著作权：众包速至配送软件[简称：众包速至]1.0.3（2022SR0921899，除导师外第2署名）（3分）</t>
  </si>
  <si>
    <t>1、2022年6月：2022年第十九届五一数学建模竞赛研究生组三等奖（7分）</t>
  </si>
  <si>
    <t>2021-2022学年，担任党支部组织委员（2分）</t>
  </si>
  <si>
    <t>1、2022年3月，获“原原本本学党史”排位挑战赛暨“学党史 铭党恩 跟党走“知识竞赛活动优秀个人奖三等奖（0.5分）；
2、2022年3月，获“原原本本学党史”排位挑战赛暨“学党史 铭党恩 跟党走“知识竞赛活动优秀组织奖三等奖（0分）</t>
  </si>
  <si>
    <t>2021211248</t>
  </si>
  <si>
    <t>吴修贤</t>
  </si>
  <si>
    <t>2022年3月，获“原原本本学党史”排位挑战赛暨“学党史 铭党恩 跟党走”知识竞赛团体三等奖，0分</t>
  </si>
  <si>
    <t>冯婷薇</t>
  </si>
  <si>
    <t>软件著作权：自动驾驶车载测试平台V1.0（2022SR1140015，除导师外第3署名）（1.5分）</t>
  </si>
  <si>
    <t>2021年11月，获新生篮球赛冠军，2分</t>
  </si>
  <si>
    <t>夏钤强</t>
  </si>
  <si>
    <t>1、发明专利：一种基于航拍图像的人员疏散模拟方法、系统及设备（202210777418.8 除导师外第一署名）（27.5分）
2、发明专利：一种人员疏散时间预测方法、装置、存储介质及终端设备（202210491321.0 除导师外第四署名）（5分）</t>
  </si>
  <si>
    <t>1、2022年6月：2022年第十九届五一数学建模竞赛二等奖（10分）</t>
  </si>
  <si>
    <t>1、西南交通大学2021年第三届信息素养大赛一等奖，3分</t>
  </si>
  <si>
    <t>王涛</t>
  </si>
  <si>
    <t>刘芳延</t>
  </si>
  <si>
    <t>1、2021年9月—11月，参加2021-2022学年交通运输与物流学院研究生新生杯篮球赛，2分; 
2、2021年11月在交通运输与物流学院研究生会 “内部素质拓展活动”中，荣获二等奖，1分。</t>
  </si>
  <si>
    <t>赵艳子</t>
  </si>
  <si>
    <t>杜雨晴</t>
  </si>
  <si>
    <t>担任班级宣传委员、
机关党委助理</t>
  </si>
  <si>
    <t>王欣月</t>
  </si>
  <si>
    <t>2121年10-12月参编了《交通运输系统分析》</t>
  </si>
  <si>
    <t>2021年12月：华为杯第十八届中国研究生数学建模竞赛成功参与奖（5分）</t>
  </si>
  <si>
    <t>2021-2022学年担任心理委员（1分）</t>
  </si>
  <si>
    <t>2022年3月至2022年7月任科学技术发展研究院学生助理（0分）</t>
  </si>
  <si>
    <t>崔成博</t>
  </si>
  <si>
    <t>1、2022年6月：2022年第十九届五一数学建模竞赛研究生组二等奖（10分）
2、2021年10月：全国高校青年“自动化与人工智能”科普知识进阶竞答二等奖（0分）</t>
  </si>
  <si>
    <t>2021年10月，获全国高校青年“自动化与人工智能”知识普及志愿活动优秀志愿者（8分）</t>
  </si>
  <si>
    <t>1、2021年11月，获2021年秋季交通运输与物流学院研究生“新生杯”篮球赛冠军，2分；
2、硕士21级第五党支部获“原原本本学党史”排位挑战赛暨"学党史 铭党恩 跟党走"知识竞赛团体三等奖, 0分
3.2021年10月：全国高校青年“自动化与人工智能”科普知识进阶竞答二等奖（0分）</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</si>
</sst>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_);[Red]\(0\)"/>
  </numFmts>
  <fonts count="41">
    <font>
      <sz val="11"/>
      <color theme="1"/>
      <name val="等线"/>
      <charset val="134"/>
      <scheme val="minor"/>
    </font>
    <font>
      <sz val="11"/>
      <name val="等线"/>
      <charset val="134"/>
      <scheme val="minor"/>
    </font>
    <font>
      <b/>
      <sz val="11"/>
      <name val="等线"/>
      <charset val="134"/>
      <scheme val="minor"/>
    </font>
    <font>
      <sz val="11"/>
      <color rgb="FF121212"/>
      <name val="等线"/>
      <charset val="134"/>
      <scheme val="minor"/>
    </font>
    <font>
      <sz val="10.5"/>
      <color theme="1"/>
      <name val="宋体"/>
      <charset val="134"/>
    </font>
    <font>
      <sz val="11"/>
      <color rgb="FFFF0000"/>
      <name val="等线"/>
      <charset val="134"/>
      <scheme val="minor"/>
    </font>
    <font>
      <sz val="11"/>
      <name val="宋体"/>
      <charset val="134"/>
    </font>
    <font>
      <sz val="10"/>
      <name val="等线"/>
      <charset val="134"/>
      <scheme val="minor"/>
    </font>
    <font>
      <sz val="10.5"/>
      <color theme="1"/>
      <name val="华文仿宋"/>
      <charset val="134"/>
    </font>
    <font>
      <b/>
      <sz val="11"/>
      <color rgb="FFFF0000"/>
      <name val="等线"/>
      <charset val="134"/>
      <scheme val="minor"/>
    </font>
    <font>
      <sz val="11"/>
      <color theme="1"/>
      <name val="宋体"/>
      <charset val="134"/>
    </font>
    <font>
      <sz val="10.5"/>
      <color theme="1"/>
      <name val="等线"/>
      <charset val="134"/>
      <scheme val="minor"/>
    </font>
    <font>
      <sz val="8"/>
      <color theme="1"/>
      <name val="SimSun"/>
      <charset val="134"/>
    </font>
    <font>
      <sz val="10"/>
      <name val="Arial"/>
      <charset val="134"/>
    </font>
    <font>
      <sz val="11"/>
      <color rgb="FF000000"/>
      <name val="宋体"/>
      <charset val="134"/>
    </font>
    <font>
      <sz val="11"/>
      <color rgb="FFFF0000"/>
      <name val="宋体"/>
      <charset val="134"/>
    </font>
    <font>
      <sz val="11"/>
      <color rgb="FF000000"/>
      <name val="等线"/>
      <charset val="134"/>
      <scheme val="minor"/>
    </font>
    <font>
      <sz val="10.5"/>
      <color rgb="FF000000"/>
      <name val="宋体"/>
      <charset val="134"/>
    </font>
    <font>
      <sz val="12"/>
      <color rgb="FF000000"/>
      <name val="宋体"/>
      <charset val="134"/>
    </font>
    <font>
      <sz val="12"/>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11"/>
      <name val="Times New Roman"/>
      <charset val="134"/>
    </font>
    <font>
      <sz val="11"/>
      <name val="Tahoma"/>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2" fontId="0" fillId="0" borderId="0" applyFont="0" applyFill="0" applyBorder="0" applyAlignment="0" applyProtection="0">
      <alignment vertical="center"/>
    </xf>
    <xf numFmtId="0" fontId="20" fillId="2" borderId="0" applyNumberFormat="0" applyBorder="0" applyAlignment="0" applyProtection="0">
      <alignment vertical="center"/>
    </xf>
    <xf numFmtId="0" fontId="21"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0" fillId="4" borderId="0" applyNumberFormat="0" applyBorder="0" applyAlignment="0" applyProtection="0">
      <alignment vertical="center"/>
    </xf>
    <xf numFmtId="0" fontId="22" fillId="5" borderId="0" applyNumberFormat="0" applyBorder="0" applyAlignment="0" applyProtection="0">
      <alignment vertical="center"/>
    </xf>
    <xf numFmtId="43" fontId="0" fillId="0" borderId="0" applyFont="0" applyFill="0" applyBorder="0" applyAlignment="0" applyProtection="0">
      <alignment vertical="center"/>
    </xf>
    <xf numFmtId="0" fontId="23" fillId="6"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7" borderId="8" applyNumberFormat="0" applyFont="0" applyAlignment="0" applyProtection="0">
      <alignment vertical="center"/>
    </xf>
    <xf numFmtId="0" fontId="23" fillId="8" borderId="0" applyNumberFormat="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9" applyNumberFormat="0" applyFill="0" applyAlignment="0" applyProtection="0">
      <alignment vertical="center"/>
    </xf>
    <xf numFmtId="0" fontId="31" fillId="0" borderId="9" applyNumberFormat="0" applyFill="0" applyAlignment="0" applyProtection="0">
      <alignment vertical="center"/>
    </xf>
    <xf numFmtId="0" fontId="23" fillId="9" borderId="0" applyNumberFormat="0" applyBorder="0" applyAlignment="0" applyProtection="0">
      <alignment vertical="center"/>
    </xf>
    <xf numFmtId="0" fontId="26" fillId="0" borderId="10" applyNumberFormat="0" applyFill="0" applyAlignment="0" applyProtection="0">
      <alignment vertical="center"/>
    </xf>
    <xf numFmtId="0" fontId="23" fillId="10" borderId="0" applyNumberFormat="0" applyBorder="0" applyAlignment="0" applyProtection="0">
      <alignment vertical="center"/>
    </xf>
    <xf numFmtId="0" fontId="32" fillId="11" borderId="11" applyNumberFormat="0" applyAlignment="0" applyProtection="0">
      <alignment vertical="center"/>
    </xf>
    <xf numFmtId="0" fontId="33" fillId="11" borderId="7" applyNumberFormat="0" applyAlignment="0" applyProtection="0">
      <alignment vertical="center"/>
    </xf>
    <xf numFmtId="0" fontId="34" fillId="12" borderId="12" applyNumberFormat="0" applyAlignment="0" applyProtection="0">
      <alignment vertical="center"/>
    </xf>
    <xf numFmtId="0" fontId="20" fillId="13" borderId="0" applyNumberFormat="0" applyBorder="0" applyAlignment="0" applyProtection="0">
      <alignment vertical="center"/>
    </xf>
    <xf numFmtId="0" fontId="23" fillId="14" borderId="0" applyNumberFormat="0" applyBorder="0" applyAlignment="0" applyProtection="0">
      <alignment vertical="center"/>
    </xf>
    <xf numFmtId="0" fontId="35" fillId="0" borderId="13" applyNumberFormat="0" applyFill="0" applyAlignment="0" applyProtection="0">
      <alignment vertical="center"/>
    </xf>
    <xf numFmtId="0" fontId="36" fillId="0" borderId="14" applyNumberFormat="0" applyFill="0" applyAlignment="0" applyProtection="0">
      <alignment vertical="center"/>
    </xf>
    <xf numFmtId="0" fontId="37" fillId="15" borderId="0" applyNumberFormat="0" applyBorder="0" applyAlignment="0" applyProtection="0">
      <alignment vertical="center"/>
    </xf>
    <xf numFmtId="0" fontId="38" fillId="16" borderId="0" applyNumberFormat="0" applyBorder="0" applyAlignment="0" applyProtection="0">
      <alignment vertical="center"/>
    </xf>
    <xf numFmtId="0" fontId="20" fillId="17" borderId="0" applyNumberFormat="0" applyBorder="0" applyAlignment="0" applyProtection="0">
      <alignment vertical="center"/>
    </xf>
    <xf numFmtId="0" fontId="23"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3" fillId="27" borderId="0" applyNumberFormat="0" applyBorder="0" applyAlignment="0" applyProtection="0">
      <alignment vertical="center"/>
    </xf>
    <xf numFmtId="0" fontId="20"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0" fillId="31" borderId="0" applyNumberFormat="0" applyBorder="0" applyAlignment="0" applyProtection="0">
      <alignment vertical="center"/>
    </xf>
    <xf numFmtId="0" fontId="23" fillId="32" borderId="0" applyNumberFormat="0" applyBorder="0" applyAlignment="0" applyProtection="0">
      <alignment vertical="center"/>
    </xf>
    <xf numFmtId="0" fontId="0" fillId="0" borderId="0">
      <alignment vertical="center"/>
    </xf>
  </cellStyleXfs>
  <cellXfs count="61">
    <xf numFmtId="0" fontId="0" fillId="0" borderId="0" xfId="0"/>
    <xf numFmtId="0" fontId="1" fillId="0" borderId="0" xfId="0" applyFont="1" applyFill="1" applyAlignment="1">
      <alignment horizontal="center" vertical="center"/>
    </xf>
    <xf numFmtId="0" fontId="0" fillId="0" borderId="0" xfId="0" applyFill="1" applyAlignment="1">
      <alignment horizontal="center"/>
    </xf>
    <xf numFmtId="0" fontId="0" fillId="0" borderId="0" xfId="0"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1" fillId="0" borderId="1" xfId="0"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176" fontId="0"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49" fontId="1" fillId="0" borderId="1" xfId="49" applyNumberFormat="1" applyFont="1" applyFill="1" applyBorder="1" applyAlignment="1">
      <alignment horizontal="center" vertical="center" wrapText="1"/>
    </xf>
    <xf numFmtId="0" fontId="1" fillId="0" borderId="1" xfId="49" applyFont="1" applyFill="1" applyBorder="1" applyAlignment="1">
      <alignment horizontal="center" vertical="center" wrapText="1"/>
    </xf>
    <xf numFmtId="0" fontId="0" fillId="0" borderId="1" xfId="49" applyFont="1" applyFill="1" applyBorder="1" applyAlignment="1">
      <alignment horizontal="center" vertical="center" wrapText="1"/>
    </xf>
    <xf numFmtId="0" fontId="0"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1" fillId="0" borderId="0" xfId="0" applyFont="1" applyFill="1" applyAlignment="1">
      <alignment horizontal="center" vertical="center" wrapText="1"/>
    </xf>
    <xf numFmtId="0" fontId="1" fillId="0" borderId="0" xfId="49" applyFont="1" applyFill="1" applyAlignment="1">
      <alignment horizontal="center" vertical="center" wrapText="1"/>
    </xf>
    <xf numFmtId="0" fontId="9" fillId="0" borderId="1" xfId="0" applyFont="1" applyFill="1" applyBorder="1" applyAlignment="1">
      <alignment horizontal="center" vertical="center" wrapText="1"/>
    </xf>
    <xf numFmtId="178" fontId="6"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77" fontId="11" fillId="0" borderId="0" xfId="0" applyNumberFormat="1" applyFont="1" applyFill="1" applyAlignment="1">
      <alignment horizontal="center" vertical="center" wrapText="1"/>
    </xf>
    <xf numFmtId="177" fontId="12" fillId="0" borderId="1" xfId="0" applyNumberFormat="1" applyFont="1" applyFill="1" applyBorder="1" applyAlignment="1">
      <alignment horizontal="center" vertical="center" wrapText="1"/>
    </xf>
    <xf numFmtId="177" fontId="1" fillId="0" borderId="0"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177" fontId="0" fillId="0" borderId="1" xfId="0" applyNumberFormat="1"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177" fontId="1" fillId="0" borderId="4" xfId="0" applyNumberFormat="1" applyFont="1" applyFill="1" applyBorder="1" applyAlignment="1">
      <alignment horizontal="center" vertical="center" wrapText="1"/>
    </xf>
    <xf numFmtId="177" fontId="8" fillId="0" borderId="1"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 fillId="0" borderId="0" xfId="0" applyNumberFormat="1" applyFont="1" applyFill="1" applyAlignment="1">
      <alignment horizontal="center" vertical="center" wrapText="1"/>
    </xf>
    <xf numFmtId="0" fontId="16" fillId="0" borderId="1" xfId="0" applyNumberFormat="1"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178" fontId="0" fillId="0" borderId="0" xfId="0" applyNumberFormat="1" applyFont="1" applyFill="1" applyAlignment="1">
      <alignment horizontal="center" vertical="center" wrapText="1"/>
    </xf>
    <xf numFmtId="178" fontId="1" fillId="0" borderId="1" xfId="0" applyNumberFormat="1" applyFont="1" applyFill="1" applyBorder="1" applyAlignment="1">
      <alignment horizontal="center" vertical="center" wrapText="1"/>
    </xf>
    <xf numFmtId="178" fontId="0" fillId="0" borderId="1" xfId="0" applyNumberFormat="1" applyFont="1" applyFill="1" applyBorder="1" applyAlignment="1">
      <alignment horizontal="center" vertical="center" wrapText="1"/>
    </xf>
    <xf numFmtId="179" fontId="0" fillId="0" borderId="1" xfId="0" applyNumberFormat="1" applyFont="1" applyFill="1" applyBorder="1" applyAlignment="1">
      <alignment horizontal="center" vertical="center" wrapText="1"/>
    </xf>
    <xf numFmtId="49" fontId="0" fillId="0" borderId="1"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0" xfId="0" applyFont="1" applyFill="1" applyAlignment="1">
      <alignment horizontal="center" vertical="center" wrapText="1"/>
    </xf>
    <xf numFmtId="49" fontId="1" fillId="0" borderId="0" xfId="10" applyNumberFormat="1" applyFont="1" applyAlignment="1">
      <alignment horizontal="center" vertical="center" wrapText="1"/>
    </xf>
    <xf numFmtId="0" fontId="18" fillId="0" borderId="6" xfId="0" applyFont="1" applyFill="1" applyBorder="1" applyAlignment="1">
      <alignment horizontal="center" vertical="center" wrapText="1"/>
    </xf>
    <xf numFmtId="0" fontId="8" fillId="0" borderId="0" xfId="0" applyFont="1" applyFill="1" applyAlignment="1">
      <alignment horizontal="center" vertical="center" wrapText="1"/>
    </xf>
    <xf numFmtId="0" fontId="19" fillId="0" borderId="1" xfId="0" applyFont="1" applyFill="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28</xdr:col>
      <xdr:colOff>402665</xdr:colOff>
      <xdr:row>15</xdr:row>
      <xdr:rowOff>484468</xdr:rowOff>
    </xdr:from>
    <xdr:to>
      <xdr:col>28</xdr:col>
      <xdr:colOff>402665</xdr:colOff>
      <xdr:row>16</xdr:row>
      <xdr:rowOff>593165</xdr:rowOff>
    </xdr:to>
    <xdr:pic>
      <xdr:nvPicPr>
        <xdr:cNvPr id="83" name="图片 82"/>
        <xdr:cNvPicPr>
          <a:picLocks noChangeAspect="1" noChangeArrowheads="1"/>
        </xdr:cNvPicPr>
      </xdr:nvPicPr>
      <xdr:blipFill>
        <a:blip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l="4691" t="15828" b="25899"/>
        <a:stretch>
          <a:fillRect/>
        </a:stretch>
      </xdr:blipFill>
      <xdr:spPr>
        <a:xfrm>
          <a:off x="52383055" y="8867775"/>
          <a:ext cx="0" cy="71310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echat%20files\WeChat%20Files\shenjiaweicoffee\FileStorage\File\2022-09\21&#32423;&#30805;&#22763;&#36890;&#35759;&#24405;&#65288;&#20132;&#36890;&#36816;&#36755;&#19982;&#29289;&#27969;&#23398;&#38498;20211107&#65289;&#26032;.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1">
          <cell r="C1" t="str">
            <v>姓名</v>
          </cell>
          <cell r="D1" t="str">
            <v>性别</v>
          </cell>
          <cell r="E1" t="str">
            <v>政治面貌</v>
          </cell>
          <cell r="F1" t="str">
            <v>宿舍/校外住宿详细地址</v>
          </cell>
          <cell r="G1" t="str">
            <v>专业</v>
          </cell>
        </row>
        <row r="2">
          <cell r="C2" t="str">
            <v>纪文</v>
          </cell>
          <cell r="D2" t="str">
            <v>女</v>
          </cell>
          <cell r="E2" t="str">
            <v>中共党员</v>
          </cell>
          <cell r="F2" t="str">
            <v>J123055/万科理想城二期2栋1702</v>
          </cell>
          <cell r="G2" t="str">
            <v>系统科学</v>
          </cell>
        </row>
        <row r="3">
          <cell r="C3" t="str">
            <v>孟丹阳</v>
          </cell>
          <cell r="D3" t="str">
            <v>女</v>
          </cell>
          <cell r="E3" t="str">
            <v>共青团员</v>
          </cell>
          <cell r="F3" t="str">
            <v>J123056</v>
          </cell>
          <cell r="G3" t="str">
            <v>系统科学</v>
          </cell>
        </row>
        <row r="4">
          <cell r="C4" t="str">
            <v>廖琳蔚</v>
          </cell>
          <cell r="D4" t="str">
            <v>女</v>
          </cell>
          <cell r="E4" t="str">
            <v>共青团员</v>
          </cell>
          <cell r="F4" t="str">
            <v>J123055</v>
          </cell>
          <cell r="G4" t="str">
            <v>系统科学</v>
          </cell>
        </row>
        <row r="5">
          <cell r="C5" t="str">
            <v>李永丽</v>
          </cell>
          <cell r="D5" t="str">
            <v>女</v>
          </cell>
          <cell r="E5" t="str">
            <v>共青团员</v>
          </cell>
          <cell r="F5" t="str">
            <v>J123063</v>
          </cell>
          <cell r="G5" t="str">
            <v>系统科学</v>
          </cell>
        </row>
        <row r="6">
          <cell r="C6" t="str">
            <v>李壮</v>
          </cell>
          <cell r="D6" t="str">
            <v>男</v>
          </cell>
          <cell r="E6" t="str">
            <v>中共党员</v>
          </cell>
          <cell r="F6" t="str">
            <v>J031019</v>
          </cell>
          <cell r="G6" t="str">
            <v>交通运输规划与管理</v>
          </cell>
        </row>
        <row r="7">
          <cell r="C7" t="str">
            <v>赵悦</v>
          </cell>
          <cell r="D7" t="str">
            <v>女</v>
          </cell>
          <cell r="E7" t="str">
            <v>共青团员</v>
          </cell>
          <cell r="F7" t="str">
            <v>J123055</v>
          </cell>
          <cell r="G7" t="str">
            <v>交通运输规划与管理</v>
          </cell>
        </row>
        <row r="8">
          <cell r="C8" t="str">
            <v>李乐茜</v>
          </cell>
          <cell r="D8" t="str">
            <v>女</v>
          </cell>
          <cell r="E8" t="str">
            <v>共青团员</v>
          </cell>
          <cell r="F8" t="str">
            <v>J123055</v>
          </cell>
          <cell r="G8" t="str">
            <v>交通运输规划与管理</v>
          </cell>
        </row>
        <row r="9">
          <cell r="C9" t="str">
            <v>易志远</v>
          </cell>
          <cell r="D9" t="str">
            <v>男</v>
          </cell>
          <cell r="E9" t="str">
            <v>共青团员</v>
          </cell>
          <cell r="F9" t="str">
            <v>J031019</v>
          </cell>
          <cell r="G9" t="str">
            <v>交通运输规划与管理</v>
          </cell>
        </row>
        <row r="10">
          <cell r="C10" t="str">
            <v>田玲玲</v>
          </cell>
          <cell r="D10" t="str">
            <v>女</v>
          </cell>
          <cell r="E10" t="str">
            <v>共青团员</v>
          </cell>
          <cell r="F10" t="str">
            <v>J123056</v>
          </cell>
          <cell r="G10" t="str">
            <v>交通运输规划与管理</v>
          </cell>
        </row>
        <row r="11">
          <cell r="C11" t="str">
            <v>廖延婷</v>
          </cell>
          <cell r="D11" t="str">
            <v>女</v>
          </cell>
          <cell r="E11" t="str">
            <v>中共预备党员</v>
          </cell>
          <cell r="F11" t="str">
            <v>J123056</v>
          </cell>
          <cell r="G11" t="str">
            <v>交通运输规划与管理</v>
          </cell>
        </row>
        <row r="12">
          <cell r="C12" t="str">
            <v>刘宏伟</v>
          </cell>
          <cell r="D12" t="str">
            <v>男</v>
          </cell>
          <cell r="E12" t="str">
            <v>中共党员</v>
          </cell>
          <cell r="F12" t="str">
            <v>J031019</v>
          </cell>
          <cell r="G12" t="str">
            <v>交通运输规划与管理</v>
          </cell>
        </row>
        <row r="13">
          <cell r="C13" t="str">
            <v>乐诗彤</v>
          </cell>
          <cell r="D13" t="str">
            <v>女</v>
          </cell>
          <cell r="E13" t="str">
            <v>共青团员</v>
          </cell>
          <cell r="F13" t="str">
            <v>J123056</v>
          </cell>
          <cell r="G13" t="str">
            <v>交通运输规划与管理</v>
          </cell>
        </row>
        <row r="14">
          <cell r="C14" t="str">
            <v>田雨晴</v>
          </cell>
          <cell r="D14" t="str">
            <v>女</v>
          </cell>
          <cell r="E14" t="str">
            <v>共青团员</v>
          </cell>
          <cell r="F14" t="str">
            <v>J123063</v>
          </cell>
          <cell r="G14" t="str">
            <v>交通运输规划与管理</v>
          </cell>
        </row>
        <row r="15">
          <cell r="C15" t="str">
            <v>倪墨涵</v>
          </cell>
          <cell r="D15" t="str">
            <v>男</v>
          </cell>
          <cell r="E15" t="str">
            <v>共青团员</v>
          </cell>
          <cell r="F15" t="str">
            <v>J031020</v>
          </cell>
          <cell r="G15" t="str">
            <v>交通运输规划与管理</v>
          </cell>
        </row>
        <row r="16">
          <cell r="C16" t="str">
            <v>冯红艳</v>
          </cell>
          <cell r="D16" t="str">
            <v>女</v>
          </cell>
          <cell r="E16" t="str">
            <v>共青团员</v>
          </cell>
          <cell r="F16" t="str">
            <v>J123063</v>
          </cell>
          <cell r="G16" t="str">
            <v>交通运输规划与管理</v>
          </cell>
        </row>
        <row r="17">
          <cell r="C17" t="str">
            <v>王曙光</v>
          </cell>
          <cell r="D17" t="str">
            <v>男</v>
          </cell>
          <cell r="E17" t="str">
            <v>中共党员</v>
          </cell>
          <cell r="F17" t="str">
            <v>J031020</v>
          </cell>
          <cell r="G17" t="str">
            <v>交通运输规划与管理</v>
          </cell>
        </row>
        <row r="18">
          <cell r="C18" t="str">
            <v>尹彦博</v>
          </cell>
          <cell r="D18" t="str">
            <v>男</v>
          </cell>
          <cell r="E18" t="str">
            <v>共青团员</v>
          </cell>
          <cell r="F18" t="str">
            <v>J031020</v>
          </cell>
          <cell r="G18" t="str">
            <v>交通运输规划与管理</v>
          </cell>
        </row>
        <row r="19">
          <cell r="C19" t="str">
            <v>李美梅</v>
          </cell>
          <cell r="D19" t="str">
            <v>女</v>
          </cell>
          <cell r="E19" t="str">
            <v>共青团员</v>
          </cell>
          <cell r="F19" t="str">
            <v>J123063</v>
          </cell>
          <cell r="G19" t="str">
            <v>交通运输规划与管理</v>
          </cell>
        </row>
        <row r="20">
          <cell r="C20" t="str">
            <v>刘蓓蓓</v>
          </cell>
          <cell r="D20" t="str">
            <v>女</v>
          </cell>
          <cell r="E20" t="str">
            <v>中共预备党员</v>
          </cell>
          <cell r="F20" t="str">
            <v>J123064</v>
          </cell>
          <cell r="G20" t="str">
            <v>交通运输规划与管理</v>
          </cell>
        </row>
        <row r="21">
          <cell r="C21" t="str">
            <v>何明芹</v>
          </cell>
          <cell r="D21" t="str">
            <v>女</v>
          </cell>
          <cell r="E21" t="str">
            <v>共青团员</v>
          </cell>
          <cell r="F21" t="str">
            <v>J123064</v>
          </cell>
          <cell r="G21" t="str">
            <v>交通运输规划与管理</v>
          </cell>
        </row>
        <row r="22">
          <cell r="C22" t="str">
            <v>郭雨言</v>
          </cell>
          <cell r="D22" t="str">
            <v>女</v>
          </cell>
          <cell r="E22" t="str">
            <v>中共预备党员</v>
          </cell>
          <cell r="F22" t="str">
            <v>J123064</v>
          </cell>
          <cell r="G22" t="str">
            <v>交通运输规划与管理</v>
          </cell>
        </row>
        <row r="23">
          <cell r="C23" t="str">
            <v>郑博言</v>
          </cell>
          <cell r="D23" t="str">
            <v>男</v>
          </cell>
          <cell r="E23" t="str">
            <v>共青团员</v>
          </cell>
          <cell r="F23" t="str">
            <v>J031021</v>
          </cell>
          <cell r="G23" t="str">
            <v>交通运输规划与管理</v>
          </cell>
        </row>
        <row r="24">
          <cell r="C24" t="str">
            <v>邓锦程</v>
          </cell>
          <cell r="D24" t="str">
            <v>男</v>
          </cell>
          <cell r="E24" t="str">
            <v>共青团员</v>
          </cell>
          <cell r="F24" t="str">
            <v>J031021</v>
          </cell>
          <cell r="G24" t="str">
            <v>交通运输规划与管理</v>
          </cell>
        </row>
        <row r="25">
          <cell r="C25" t="str">
            <v>张一迪</v>
          </cell>
          <cell r="D25" t="str">
            <v>女</v>
          </cell>
          <cell r="E25" t="str">
            <v>共青团员</v>
          </cell>
          <cell r="F25" t="str">
            <v>J123064</v>
          </cell>
          <cell r="G25" t="str">
            <v>交通运输规划与管理</v>
          </cell>
        </row>
        <row r="26">
          <cell r="C26" t="str">
            <v>胡奉淋</v>
          </cell>
          <cell r="D26" t="str">
            <v>女</v>
          </cell>
          <cell r="E26" t="str">
            <v>中共党员</v>
          </cell>
          <cell r="F26" t="str">
            <v>交大·卡布里城6栋2单元2402</v>
          </cell>
          <cell r="G26" t="str">
            <v>交通运输规划与管理</v>
          </cell>
        </row>
        <row r="27">
          <cell r="C27" t="str">
            <v>姜浩晨</v>
          </cell>
          <cell r="D27" t="str">
            <v>男</v>
          </cell>
          <cell r="E27" t="str">
            <v>共青团员</v>
          </cell>
          <cell r="F27" t="str">
            <v>J031022/万科理想城2期树院</v>
          </cell>
          <cell r="G27" t="str">
            <v>物流工程</v>
          </cell>
        </row>
        <row r="28">
          <cell r="C28" t="str">
            <v>程果</v>
          </cell>
          <cell r="D28" t="str">
            <v>男</v>
          </cell>
          <cell r="E28" t="str">
            <v>共青团员</v>
          </cell>
          <cell r="F28" t="str">
            <v>J031021</v>
          </cell>
          <cell r="G28" t="str">
            <v>物流工程</v>
          </cell>
        </row>
        <row r="29">
          <cell r="C29" t="str">
            <v>郑明轩</v>
          </cell>
          <cell r="D29" t="str">
            <v>男</v>
          </cell>
          <cell r="E29" t="str">
            <v>共青团员</v>
          </cell>
          <cell r="F29" t="str">
            <v>J031022</v>
          </cell>
          <cell r="G29" t="str">
            <v>物流工程</v>
          </cell>
        </row>
        <row r="30">
          <cell r="C30" t="str">
            <v>夏雷</v>
          </cell>
          <cell r="D30" t="str">
            <v>男</v>
          </cell>
          <cell r="E30" t="str">
            <v>共青团员</v>
          </cell>
          <cell r="F30" t="str">
            <v>J031022</v>
          </cell>
          <cell r="G30" t="str">
            <v>物流工程</v>
          </cell>
        </row>
        <row r="31">
          <cell r="C31" t="str">
            <v>陈朗</v>
          </cell>
          <cell r="D31" t="str">
            <v>男</v>
          </cell>
          <cell r="E31" t="str">
            <v>共青团员</v>
          </cell>
          <cell r="F31" t="str">
            <v>J031023</v>
          </cell>
          <cell r="G31" t="str">
            <v>物流工程</v>
          </cell>
        </row>
        <row r="32">
          <cell r="C32" t="str">
            <v>宋权儒</v>
          </cell>
          <cell r="D32" t="str">
            <v>男</v>
          </cell>
          <cell r="E32" t="str">
            <v>中共预备党员</v>
          </cell>
          <cell r="F32" t="str">
            <v>欣茂西郡兰庭</v>
          </cell>
          <cell r="G32" t="str">
            <v>物流工程</v>
          </cell>
        </row>
        <row r="33">
          <cell r="C33" t="str">
            <v>孙思远</v>
          </cell>
          <cell r="D33" t="str">
            <v>男</v>
          </cell>
          <cell r="E33" t="str">
            <v>共青团员</v>
          </cell>
          <cell r="F33" t="str">
            <v>樟菊园5栋2204</v>
          </cell>
          <cell r="G33" t="str">
            <v>交通工程</v>
          </cell>
        </row>
        <row r="34">
          <cell r="C34" t="str">
            <v>张永奇</v>
          </cell>
          <cell r="D34" t="str">
            <v>男</v>
          </cell>
          <cell r="E34" t="str">
            <v>共青团员</v>
          </cell>
          <cell r="F34" t="str">
            <v>J031023</v>
          </cell>
          <cell r="G34" t="str">
            <v>交通工程</v>
          </cell>
        </row>
        <row r="35">
          <cell r="C35" t="str">
            <v>彭俊超</v>
          </cell>
          <cell r="D35" t="str">
            <v>男</v>
          </cell>
          <cell r="E35" t="str">
            <v>共青团员</v>
          </cell>
          <cell r="F35" t="str">
            <v>J031023</v>
          </cell>
          <cell r="G35" t="str">
            <v>交通工程</v>
          </cell>
        </row>
        <row r="36">
          <cell r="C36" t="str">
            <v>陈姝伶</v>
          </cell>
          <cell r="D36" t="str">
            <v>女</v>
          </cell>
          <cell r="E36" t="str">
            <v>中共党员</v>
          </cell>
          <cell r="F36" t="str">
            <v>鸿哲斋H041005</v>
          </cell>
          <cell r="G36" t="str">
            <v>交通运输规划与管理</v>
          </cell>
        </row>
        <row r="37">
          <cell r="C37" t="str">
            <v>唐慧祥</v>
          </cell>
          <cell r="D37" t="str">
            <v>男</v>
          </cell>
          <cell r="E37" t="str">
            <v>共青团员</v>
          </cell>
          <cell r="F37" t="str">
            <v>眷诚斋J031024</v>
          </cell>
          <cell r="G37" t="str">
            <v>系统科学</v>
          </cell>
        </row>
        <row r="38">
          <cell r="C38" t="str">
            <v>杨振珑</v>
          </cell>
          <cell r="D38" t="str">
            <v>男</v>
          </cell>
          <cell r="E38" t="str">
            <v>共青团员</v>
          </cell>
          <cell r="F38" t="str">
            <v>眷诚斋J031024</v>
          </cell>
          <cell r="G38" t="str">
            <v>系统科学</v>
          </cell>
        </row>
        <row r="39">
          <cell r="C39" t="str">
            <v>王宁</v>
          </cell>
          <cell r="D39" t="str">
            <v>男</v>
          </cell>
          <cell r="E39" t="str">
            <v>群众</v>
          </cell>
          <cell r="F39" t="str">
            <v>眷诚斋J03124（校外：九里堤中路52号4栋2单元）</v>
          </cell>
          <cell r="G39" t="str">
            <v>系统科学</v>
          </cell>
        </row>
        <row r="40">
          <cell r="C40" t="str">
            <v>董施慧</v>
          </cell>
          <cell r="D40" t="str">
            <v>女</v>
          </cell>
          <cell r="E40" t="str">
            <v>中共党员</v>
          </cell>
          <cell r="F40" t="str">
            <v>眷诚斋J124027</v>
          </cell>
          <cell r="G40" t="str">
            <v>交通运输规划与管理</v>
          </cell>
        </row>
        <row r="41">
          <cell r="C41" t="str">
            <v>谷晓航</v>
          </cell>
          <cell r="D41" t="str">
            <v>女</v>
          </cell>
          <cell r="E41" t="str">
            <v>中共党员</v>
          </cell>
          <cell r="F41" t="str">
            <v>眷诚斋J124027</v>
          </cell>
          <cell r="G41" t="str">
            <v>交通运输规划与管理</v>
          </cell>
        </row>
        <row r="42">
          <cell r="C42" t="str">
            <v>孟瑶</v>
          </cell>
          <cell r="D42" t="str">
            <v>男</v>
          </cell>
          <cell r="E42" t="str">
            <v>中共预备党员</v>
          </cell>
          <cell r="F42" t="str">
            <v>眷诚斋J031025</v>
          </cell>
          <cell r="G42" t="str">
            <v>交通运输规划与管理</v>
          </cell>
        </row>
        <row r="43">
          <cell r="C43" t="str">
            <v>王博宙</v>
          </cell>
          <cell r="D43" t="str">
            <v>男</v>
          </cell>
          <cell r="E43" t="str">
            <v>共青团员</v>
          </cell>
          <cell r="F43" t="str">
            <v>眷诚斋J031025</v>
          </cell>
          <cell r="G43" t="str">
            <v>交通运输规划与管理</v>
          </cell>
        </row>
        <row r="44">
          <cell r="C44" t="str">
            <v>喻晴</v>
          </cell>
          <cell r="D44" t="str">
            <v>女</v>
          </cell>
          <cell r="E44" t="str">
            <v>中共预备党员</v>
          </cell>
          <cell r="F44" t="str">
            <v>交大卡布里城6栋</v>
          </cell>
          <cell r="G44" t="str">
            <v>交通运输规划与管理</v>
          </cell>
        </row>
        <row r="45">
          <cell r="C45" t="str">
            <v>肖翰林</v>
          </cell>
          <cell r="D45" t="str">
            <v>男</v>
          </cell>
          <cell r="E45" t="str">
            <v>共青团员</v>
          </cell>
          <cell r="F45" t="str">
            <v>眷诚斋J031025/卡布里7栋1单元1904</v>
          </cell>
          <cell r="G45" t="str">
            <v>交通运输规划与管理</v>
          </cell>
        </row>
        <row r="46">
          <cell r="C46" t="str">
            <v>邱鹏</v>
          </cell>
          <cell r="D46" t="str">
            <v>男</v>
          </cell>
          <cell r="E46" t="str">
            <v>中共预备党员</v>
          </cell>
          <cell r="F46" t="str">
            <v>眷诚斋J031026</v>
          </cell>
          <cell r="G46" t="str">
            <v>交通运输规划与管理</v>
          </cell>
        </row>
        <row r="47">
          <cell r="C47" t="str">
            <v>郭玥伶</v>
          </cell>
          <cell r="D47" t="str">
            <v>女</v>
          </cell>
          <cell r="E47" t="str">
            <v>共青团员</v>
          </cell>
          <cell r="F47" t="str">
            <v>交大卡布里城6栋2单元2402</v>
          </cell>
          <cell r="G47" t="str">
            <v>交通运输规划与管理</v>
          </cell>
        </row>
        <row r="48">
          <cell r="C48" t="str">
            <v>罗迪月</v>
          </cell>
          <cell r="D48" t="str">
            <v>女</v>
          </cell>
          <cell r="E48" t="str">
            <v>共青团员</v>
          </cell>
          <cell r="F48" t="str">
            <v>眷诚斋J124027</v>
          </cell>
          <cell r="G48" t="str">
            <v>交通运输规划与管理</v>
          </cell>
        </row>
        <row r="49">
          <cell r="C49" t="str">
            <v>岑秋云</v>
          </cell>
          <cell r="D49" t="str">
            <v>男</v>
          </cell>
          <cell r="E49" t="str">
            <v>中共党员</v>
          </cell>
          <cell r="F49" t="str">
            <v>眷诚斋J031026</v>
          </cell>
          <cell r="G49" t="str">
            <v>交通运输规划与管理</v>
          </cell>
        </row>
        <row r="50">
          <cell r="C50" t="str">
            <v>马玉琴</v>
          </cell>
          <cell r="D50" t="str">
            <v>女</v>
          </cell>
          <cell r="E50" t="str">
            <v>共青团员</v>
          </cell>
          <cell r="F50" t="str">
            <v>樟菊园5栋2单元</v>
          </cell>
          <cell r="G50" t="str">
            <v>交通运输规划与管理</v>
          </cell>
        </row>
        <row r="51">
          <cell r="C51" t="str">
            <v>黄卓</v>
          </cell>
          <cell r="D51" t="str">
            <v>男</v>
          </cell>
          <cell r="E51" t="str">
            <v>中共党员</v>
          </cell>
          <cell r="F51" t="str">
            <v>眷诚斋J031026</v>
          </cell>
          <cell r="G51" t="str">
            <v>交通运输规划与管理</v>
          </cell>
        </row>
        <row r="52">
          <cell r="C52" t="str">
            <v>麦启欣</v>
          </cell>
          <cell r="D52" t="str">
            <v>女</v>
          </cell>
          <cell r="E52" t="str">
            <v>中共党员</v>
          </cell>
          <cell r="F52" t="str">
            <v>交大卡布里城2栋3单元1504</v>
          </cell>
          <cell r="G52" t="str">
            <v>交通运输规划与管理</v>
          </cell>
        </row>
        <row r="53">
          <cell r="C53" t="str">
            <v>蔡雨婷</v>
          </cell>
          <cell r="D53" t="str">
            <v>女</v>
          </cell>
          <cell r="E53" t="str">
            <v>中共预备党员</v>
          </cell>
          <cell r="F53" t="str">
            <v>眷诚斋J124027</v>
          </cell>
          <cell r="G53" t="str">
            <v>交通运输规划与管理</v>
          </cell>
        </row>
        <row r="54">
          <cell r="C54" t="str">
            <v>周姝</v>
          </cell>
          <cell r="D54" t="str">
            <v>女</v>
          </cell>
          <cell r="E54" t="str">
            <v>共青团员</v>
          </cell>
          <cell r="F54" t="str">
            <v>学府名城6栋504</v>
          </cell>
          <cell r="G54" t="str">
            <v>交通运输规划与管理</v>
          </cell>
        </row>
        <row r="55">
          <cell r="C55" t="str">
            <v>雷棵蘩</v>
          </cell>
          <cell r="D55" t="str">
            <v>女</v>
          </cell>
          <cell r="E55" t="str">
            <v>共青团员</v>
          </cell>
          <cell r="F55" t="str">
            <v>季柳园2栋1单元</v>
          </cell>
          <cell r="G55" t="str">
            <v>交通运输规划与管理</v>
          </cell>
        </row>
        <row r="56">
          <cell r="C56" t="str">
            <v>霍峥岩</v>
          </cell>
          <cell r="D56" t="str">
            <v>男</v>
          </cell>
          <cell r="E56" t="str">
            <v>中共预备党员</v>
          </cell>
          <cell r="F56" t="str">
            <v>季柳园4栋903</v>
          </cell>
          <cell r="G56" t="str">
            <v>交通运输规划与管理</v>
          </cell>
        </row>
        <row r="57">
          <cell r="C57" t="str">
            <v>蒋雪莹</v>
          </cell>
          <cell r="D57" t="str">
            <v>女</v>
          </cell>
          <cell r="E57" t="str">
            <v>中共党员</v>
          </cell>
          <cell r="F57" t="str">
            <v>眷诚斋J124031</v>
          </cell>
          <cell r="G57" t="str">
            <v>交通运输规划与管理</v>
          </cell>
        </row>
        <row r="58">
          <cell r="C58" t="str">
            <v>宋嫣然</v>
          </cell>
          <cell r="D58" t="str">
            <v>女</v>
          </cell>
          <cell r="E58" t="str">
            <v>中共预备党员</v>
          </cell>
          <cell r="F58" t="str">
            <v>眷诚斋J124032</v>
          </cell>
          <cell r="G58" t="str">
            <v>交通运输规划与管理</v>
          </cell>
        </row>
        <row r="59">
          <cell r="C59" t="str">
            <v>任婷婷</v>
          </cell>
          <cell r="D59" t="str">
            <v>女</v>
          </cell>
          <cell r="E59" t="str">
            <v>中共党员</v>
          </cell>
          <cell r="F59" t="str">
            <v>眷诚斋J124031</v>
          </cell>
          <cell r="G59" t="str">
            <v>交通运输规划与管理</v>
          </cell>
        </row>
        <row r="60">
          <cell r="C60" t="str">
            <v>常嘉诚</v>
          </cell>
          <cell r="D60" t="str">
            <v>男</v>
          </cell>
          <cell r="E60" t="str">
            <v>共青团员</v>
          </cell>
          <cell r="F60" t="str">
            <v>眷诚斋J031027</v>
          </cell>
          <cell r="G60" t="str">
            <v>物流工程</v>
          </cell>
        </row>
        <row r="61">
          <cell r="C61" t="str">
            <v>曾玉文</v>
          </cell>
          <cell r="D61" t="str">
            <v>男</v>
          </cell>
          <cell r="E61" t="str">
            <v>共青团员</v>
          </cell>
          <cell r="F61" t="str">
            <v>眷诚斋3栋1027</v>
          </cell>
          <cell r="G61" t="str">
            <v>物流工程</v>
          </cell>
        </row>
        <row r="62">
          <cell r="C62" t="str">
            <v>程晓莉</v>
          </cell>
          <cell r="D62" t="str">
            <v>女</v>
          </cell>
          <cell r="E62" t="str">
            <v>共青团员</v>
          </cell>
          <cell r="F62" t="str">
            <v>眷诚斋J124031</v>
          </cell>
          <cell r="G62" t="str">
            <v>物流工程</v>
          </cell>
        </row>
        <row r="63">
          <cell r="C63" t="str">
            <v>钱凯旭</v>
          </cell>
          <cell r="D63" t="str">
            <v>男</v>
          </cell>
          <cell r="E63" t="str">
            <v>中共党员</v>
          </cell>
          <cell r="F63" t="str">
            <v>眷诚斋J031027</v>
          </cell>
          <cell r="G63" t="str">
            <v>物流工程</v>
          </cell>
        </row>
        <row r="64">
          <cell r="C64" t="str">
            <v>徐如君</v>
          </cell>
          <cell r="D64" t="str">
            <v>女</v>
          </cell>
          <cell r="E64" t="str">
            <v>中共预备党员</v>
          </cell>
          <cell r="F64" t="str">
            <v>眷诚斋J124031</v>
          </cell>
          <cell r="G64" t="str">
            <v>物流工程</v>
          </cell>
        </row>
        <row r="65">
          <cell r="C65" t="str">
            <v>王一鸣</v>
          </cell>
          <cell r="D65" t="str">
            <v>男</v>
          </cell>
          <cell r="E65" t="str">
            <v>共青团员</v>
          </cell>
          <cell r="F65" t="str">
            <v>眷诚斋J031029</v>
          </cell>
          <cell r="G65" t="str">
            <v>交通工程</v>
          </cell>
        </row>
        <row r="66">
          <cell r="C66" t="str">
            <v>王嘉鑫</v>
          </cell>
          <cell r="D66" t="str">
            <v>男</v>
          </cell>
          <cell r="E66" t="str">
            <v>共青团员</v>
          </cell>
          <cell r="F66" t="str">
            <v>眷诚斋J031029</v>
          </cell>
          <cell r="G66" t="str">
            <v>交通工程</v>
          </cell>
        </row>
        <row r="67">
          <cell r="C67" t="str">
            <v>彭炜康</v>
          </cell>
          <cell r="D67" t="str">
            <v>男</v>
          </cell>
          <cell r="E67" t="str">
            <v>共青团员</v>
          </cell>
          <cell r="F67" t="str">
            <v>樟菊园5栋2204</v>
          </cell>
          <cell r="G67" t="str">
            <v>交通工程</v>
          </cell>
        </row>
        <row r="68">
          <cell r="C68" t="str">
            <v>黄婷淇</v>
          </cell>
          <cell r="D68" t="str">
            <v>女</v>
          </cell>
          <cell r="E68" t="str">
            <v>共青团员</v>
          </cell>
          <cell r="F68" t="str">
            <v>眷诚斋J124032</v>
          </cell>
          <cell r="G68" t="str">
            <v>安全科学与工程</v>
          </cell>
        </row>
        <row r="69">
          <cell r="C69" t="str">
            <v>陈春江</v>
          </cell>
          <cell r="D69" t="str">
            <v>女</v>
          </cell>
          <cell r="E69" t="str">
            <v>共青团员</v>
          </cell>
          <cell r="F69" t="str">
            <v>眷诚斋j124032</v>
          </cell>
          <cell r="G69" t="str">
            <v>安全科学与工程</v>
          </cell>
        </row>
        <row r="70">
          <cell r="C70" t="str">
            <v>刘月</v>
          </cell>
          <cell r="D70" t="str">
            <v>女</v>
          </cell>
          <cell r="E70" t="str">
            <v>中共预备党员</v>
          </cell>
          <cell r="F70" t="str">
            <v>眷诚斋j124032</v>
          </cell>
          <cell r="G70" t="str">
            <v>安全科学与工程</v>
          </cell>
        </row>
        <row r="71">
          <cell r="C71" t="str">
            <v>刘政</v>
          </cell>
          <cell r="D71" t="str">
            <v>男</v>
          </cell>
          <cell r="E71" t="str">
            <v>共青团员</v>
          </cell>
          <cell r="F71" t="str">
            <v>J031029</v>
          </cell>
          <cell r="G71" t="str">
            <v>交通运输规划与管理</v>
          </cell>
        </row>
        <row r="72">
          <cell r="C72" t="str">
            <v>王强</v>
          </cell>
          <cell r="D72" t="str">
            <v>男</v>
          </cell>
          <cell r="E72" t="str">
            <v>中共党员</v>
          </cell>
          <cell r="F72" t="str">
            <v>学府名城1栋1单元</v>
          </cell>
          <cell r="G72" t="str">
            <v>交通运输规划与管理</v>
          </cell>
        </row>
        <row r="73">
          <cell r="C73" t="str">
            <v>郝悦</v>
          </cell>
          <cell r="D73" t="str">
            <v>女</v>
          </cell>
          <cell r="E73" t="str">
            <v>中共党员</v>
          </cell>
          <cell r="F73" t="str">
            <v>交大卡布里城6栋</v>
          </cell>
          <cell r="G73" t="str">
            <v>交通运输规划与管理</v>
          </cell>
        </row>
        <row r="74">
          <cell r="C74" t="str">
            <v>杜剑飞</v>
          </cell>
          <cell r="D74" t="str">
            <v>男</v>
          </cell>
          <cell r="E74" t="str">
            <v>中共党员</v>
          </cell>
          <cell r="F74" t="str">
            <v>万科理想城2期</v>
          </cell>
          <cell r="G74" t="str">
            <v>交通运输规划与管理</v>
          </cell>
        </row>
        <row r="75">
          <cell r="C75" t="str">
            <v>齐心</v>
          </cell>
          <cell r="D75" t="str">
            <v>女</v>
          </cell>
          <cell r="E75" t="str">
            <v>共青团员</v>
          </cell>
          <cell r="F75" t="str">
            <v>J124033</v>
          </cell>
          <cell r="G75" t="str">
            <v>交通运输规划与管理</v>
          </cell>
        </row>
        <row r="76">
          <cell r="C76" t="str">
            <v>朱芳仪</v>
          </cell>
          <cell r="D76" t="str">
            <v>女</v>
          </cell>
          <cell r="E76" t="str">
            <v>中共党员</v>
          </cell>
          <cell r="F76" t="str">
            <v>兴业北街168号万科理想城</v>
          </cell>
          <cell r="G76" t="str">
            <v>交通运输规划与管理</v>
          </cell>
        </row>
        <row r="77">
          <cell r="C77" t="str">
            <v>李永昕</v>
          </cell>
          <cell r="D77" t="str">
            <v>男</v>
          </cell>
          <cell r="E77" t="str">
            <v>共青团员</v>
          </cell>
          <cell r="F77" t="str">
            <v>J031030</v>
          </cell>
          <cell r="G77" t="str">
            <v>交通运输规划与管理</v>
          </cell>
        </row>
        <row r="78">
          <cell r="C78" t="str">
            <v>刘婧蕾</v>
          </cell>
          <cell r="D78" t="str">
            <v>女</v>
          </cell>
          <cell r="E78" t="str">
            <v>共青团员</v>
          </cell>
          <cell r="F78" t="str">
            <v>交大卡布里城6栋</v>
          </cell>
          <cell r="G78" t="str">
            <v>交通运输规划与管理</v>
          </cell>
        </row>
        <row r="79">
          <cell r="C79" t="str">
            <v>叶旭泽</v>
          </cell>
          <cell r="D79" t="str">
            <v>男</v>
          </cell>
          <cell r="E79" t="str">
            <v>共青团员</v>
          </cell>
          <cell r="F79" t="str">
            <v>J031030</v>
          </cell>
          <cell r="G79" t="str">
            <v>交通运输规划与管理</v>
          </cell>
        </row>
        <row r="80">
          <cell r="C80" t="str">
            <v>郭苗</v>
          </cell>
          <cell r="D80" t="str">
            <v>女</v>
          </cell>
          <cell r="E80" t="str">
            <v>共青团员</v>
          </cell>
          <cell r="F80" t="str">
            <v>交大卡布里城6栋</v>
          </cell>
          <cell r="G80" t="str">
            <v>交通运输规划与管理</v>
          </cell>
        </row>
        <row r="81">
          <cell r="C81" t="str">
            <v>王灿</v>
          </cell>
          <cell r="D81" t="str">
            <v>女</v>
          </cell>
          <cell r="E81" t="str">
            <v>共青团员</v>
          </cell>
          <cell r="F81" t="str">
            <v>J124033</v>
          </cell>
          <cell r="G81" t="str">
            <v>交通运输规划与管理</v>
          </cell>
        </row>
        <row r="82">
          <cell r="C82" t="str">
            <v>鄢锐</v>
          </cell>
          <cell r="D82" t="str">
            <v>女</v>
          </cell>
          <cell r="E82" t="str">
            <v>共青团员</v>
          </cell>
          <cell r="F82" t="str">
            <v>J124033</v>
          </cell>
          <cell r="G82" t="str">
            <v>交通运输规划与管理</v>
          </cell>
        </row>
        <row r="83">
          <cell r="C83" t="str">
            <v>刘坤</v>
          </cell>
          <cell r="D83" t="str">
            <v>男</v>
          </cell>
          <cell r="E83" t="str">
            <v>共青团员</v>
          </cell>
          <cell r="F83" t="str">
            <v>J031030</v>
          </cell>
          <cell r="G83" t="str">
            <v>交通运输规划与管理</v>
          </cell>
        </row>
        <row r="84">
          <cell r="C84" t="str">
            <v>李维妮</v>
          </cell>
          <cell r="D84" t="str">
            <v>女</v>
          </cell>
          <cell r="E84" t="str">
            <v>共青团员</v>
          </cell>
          <cell r="F84" t="str">
            <v>J124033</v>
          </cell>
          <cell r="G84" t="str">
            <v>交通运输规划与管理</v>
          </cell>
        </row>
        <row r="85">
          <cell r="C85" t="str">
            <v>王品</v>
          </cell>
          <cell r="D85" t="str">
            <v>男</v>
          </cell>
          <cell r="E85" t="str">
            <v>共青团员</v>
          </cell>
          <cell r="F85" t="str">
            <v>校园路818蓉杏园1栋</v>
          </cell>
          <cell r="G85" t="str">
            <v>交通运输规划与管理</v>
          </cell>
        </row>
        <row r="86">
          <cell r="C86" t="str">
            <v>魏易东</v>
          </cell>
          <cell r="D86" t="str">
            <v>男</v>
          </cell>
          <cell r="E86" t="str">
            <v>共青团员</v>
          </cell>
          <cell r="F86" t="str">
            <v>J031031</v>
          </cell>
          <cell r="G86" t="str">
            <v>交通运输规划与管理</v>
          </cell>
        </row>
        <row r="87">
          <cell r="C87" t="str">
            <v>桑潇</v>
          </cell>
          <cell r="D87" t="str">
            <v>女</v>
          </cell>
          <cell r="E87" t="str">
            <v>共青团员</v>
          </cell>
          <cell r="F87" t="str">
            <v>J124034</v>
          </cell>
          <cell r="G87" t="str">
            <v>交通运输规划与管理</v>
          </cell>
        </row>
        <row r="88">
          <cell r="C88" t="str">
            <v>梁奕梁</v>
          </cell>
          <cell r="D88" t="str">
            <v>男</v>
          </cell>
          <cell r="E88" t="str">
            <v>共青团员</v>
          </cell>
          <cell r="F88" t="str">
            <v>J031031</v>
          </cell>
          <cell r="G88" t="str">
            <v>交通运输规划与管理</v>
          </cell>
        </row>
        <row r="89">
          <cell r="C89" t="str">
            <v>何芙馨</v>
          </cell>
          <cell r="D89" t="str">
            <v>女</v>
          </cell>
          <cell r="E89" t="str">
            <v>中共党员</v>
          </cell>
          <cell r="F89" t="str">
            <v>郫都区犀浦街道卡布里城</v>
          </cell>
          <cell r="G89" t="str">
            <v>交通运输规划与管理</v>
          </cell>
        </row>
        <row r="90">
          <cell r="C90" t="str">
            <v>曾添</v>
          </cell>
          <cell r="D90" t="str">
            <v>男</v>
          </cell>
          <cell r="E90" t="str">
            <v>中共党员</v>
          </cell>
          <cell r="F90" t="str">
            <v>J031032</v>
          </cell>
          <cell r="G90" t="str">
            <v>交通运输规划与管理</v>
          </cell>
        </row>
        <row r="91">
          <cell r="C91" t="str">
            <v>张雨洁</v>
          </cell>
          <cell r="D91" t="str">
            <v>女</v>
          </cell>
          <cell r="E91" t="str">
            <v>中共党员</v>
          </cell>
          <cell r="F91" t="str">
            <v>J124034</v>
          </cell>
          <cell r="G91" t="str">
            <v>交通运输规划与管理</v>
          </cell>
        </row>
        <row r="92">
          <cell r="C92" t="str">
            <v>张琪</v>
          </cell>
          <cell r="D92" t="str">
            <v>女</v>
          </cell>
          <cell r="E92" t="str">
            <v>中共预备党员</v>
          </cell>
          <cell r="F92" t="str">
            <v>J124034</v>
          </cell>
          <cell r="G92" t="str">
            <v>交通运输规划与管理</v>
          </cell>
        </row>
        <row r="93">
          <cell r="C93" t="str">
            <v>潘郑雨</v>
          </cell>
          <cell r="D93" t="str">
            <v>女</v>
          </cell>
          <cell r="E93" t="str">
            <v>中共预备党员</v>
          </cell>
          <cell r="F93" t="str">
            <v>J124035</v>
          </cell>
          <cell r="G93" t="str">
            <v>物流工程</v>
          </cell>
        </row>
        <row r="94">
          <cell r="C94" t="str">
            <v>刘娇</v>
          </cell>
          <cell r="D94" t="str">
            <v>女</v>
          </cell>
          <cell r="E94" t="str">
            <v>共青团员</v>
          </cell>
          <cell r="F94" t="str">
            <v>J124035</v>
          </cell>
          <cell r="G94" t="str">
            <v>物流工程</v>
          </cell>
        </row>
        <row r="95">
          <cell r="C95" t="str">
            <v>侯淑芬</v>
          </cell>
          <cell r="D95" t="str">
            <v>女</v>
          </cell>
          <cell r="E95" t="str">
            <v>共青团员</v>
          </cell>
          <cell r="F95" t="str">
            <v>J124035</v>
          </cell>
          <cell r="G95" t="str">
            <v>物流工程</v>
          </cell>
        </row>
        <row r="96">
          <cell r="C96" t="str">
            <v>王园顺</v>
          </cell>
          <cell r="D96" t="str">
            <v>男</v>
          </cell>
          <cell r="E96" t="str">
            <v>共青团员</v>
          </cell>
          <cell r="F96" t="str">
            <v>J031031</v>
          </cell>
          <cell r="G96" t="str">
            <v>物流工程</v>
          </cell>
        </row>
        <row r="97">
          <cell r="C97" t="str">
            <v>陈晓迪</v>
          </cell>
          <cell r="D97" t="str">
            <v>男</v>
          </cell>
          <cell r="E97" t="str">
            <v>中共预备党员</v>
          </cell>
          <cell r="F97" t="str">
            <v>J031032</v>
          </cell>
          <cell r="G97" t="str">
            <v>物流工程</v>
          </cell>
        </row>
        <row r="98">
          <cell r="C98" t="str">
            <v>陈越</v>
          </cell>
          <cell r="D98" t="str">
            <v>男</v>
          </cell>
          <cell r="E98" t="str">
            <v>共青团员</v>
          </cell>
          <cell r="F98" t="str">
            <v>J031032/交大卡布里城10栋</v>
          </cell>
          <cell r="G98" t="str">
            <v>交通工程</v>
          </cell>
        </row>
        <row r="99">
          <cell r="C99" t="str">
            <v>梁文馨</v>
          </cell>
          <cell r="D99" t="str">
            <v>女</v>
          </cell>
          <cell r="E99" t="str">
            <v>共青团员</v>
          </cell>
          <cell r="F99" t="str">
            <v>J124035</v>
          </cell>
          <cell r="G99" t="str">
            <v>交通工程</v>
          </cell>
        </row>
        <row r="100">
          <cell r="C100" t="str">
            <v>程岚</v>
          </cell>
          <cell r="D100" t="str">
            <v>女</v>
          </cell>
          <cell r="E100" t="str">
            <v>共青团员</v>
          </cell>
          <cell r="F100" t="str">
            <v>J12-1-436</v>
          </cell>
          <cell r="G100" t="str">
            <v>交通工程</v>
          </cell>
        </row>
        <row r="101">
          <cell r="C101" t="str">
            <v>黄安煜</v>
          </cell>
          <cell r="D101" t="str">
            <v>女</v>
          </cell>
          <cell r="E101" t="str">
            <v>共青团员</v>
          </cell>
          <cell r="F101" t="str">
            <v>J12-1-436</v>
          </cell>
          <cell r="G101" t="str">
            <v>交通工程</v>
          </cell>
        </row>
        <row r="102">
          <cell r="C102" t="str">
            <v>高东生</v>
          </cell>
          <cell r="D102" t="str">
            <v>男</v>
          </cell>
          <cell r="E102" t="str">
            <v>共青团员</v>
          </cell>
          <cell r="F102" t="str">
            <v>J031033</v>
          </cell>
          <cell r="G102" t="str">
            <v>安全科学与工程</v>
          </cell>
        </row>
        <row r="103">
          <cell r="C103" t="str">
            <v>熊兴文</v>
          </cell>
          <cell r="D103" t="str">
            <v>男</v>
          </cell>
          <cell r="E103" t="str">
            <v>共青团员</v>
          </cell>
          <cell r="F103" t="str">
            <v>J031033</v>
          </cell>
          <cell r="G103" t="str">
            <v>安全科学与工程</v>
          </cell>
        </row>
        <row r="104">
          <cell r="C104" t="str">
            <v>林尧</v>
          </cell>
          <cell r="D104" t="str">
            <v>男</v>
          </cell>
          <cell r="E104" t="str">
            <v>共青团员</v>
          </cell>
          <cell r="F104" t="str">
            <v>J031033</v>
          </cell>
          <cell r="G104" t="str">
            <v>安全科学与工程</v>
          </cell>
        </row>
        <row r="105">
          <cell r="C105" t="str">
            <v>舒丹</v>
          </cell>
          <cell r="D105" t="str">
            <v>女</v>
          </cell>
          <cell r="E105" t="str">
            <v>共青团员</v>
          </cell>
          <cell r="F105" t="str">
            <v>H041412</v>
          </cell>
          <cell r="G105" t="str">
            <v>交通工程</v>
          </cell>
        </row>
        <row r="106">
          <cell r="C106" t="str">
            <v>李慧文</v>
          </cell>
          <cell r="D106" t="str">
            <v>男</v>
          </cell>
          <cell r="E106" t="str">
            <v>共青团员</v>
          </cell>
          <cell r="F106" t="str">
            <v>眷诚斋031035</v>
          </cell>
          <cell r="G106" t="str">
            <v>资源与环境</v>
          </cell>
        </row>
        <row r="107">
          <cell r="C107" t="str">
            <v>屈霖</v>
          </cell>
          <cell r="D107" t="str">
            <v>男</v>
          </cell>
          <cell r="E107" t="str">
            <v>共青团员</v>
          </cell>
          <cell r="F107" t="str">
            <v>眷诚斋031035</v>
          </cell>
          <cell r="G107" t="str">
            <v>资源与环境</v>
          </cell>
        </row>
        <row r="108">
          <cell r="C108" t="str">
            <v>黄小凡</v>
          </cell>
          <cell r="D108" t="str">
            <v>男</v>
          </cell>
          <cell r="E108" t="str">
            <v>共青团员</v>
          </cell>
          <cell r="F108" t="str">
            <v>眷诚斋031035</v>
          </cell>
          <cell r="G108" t="str">
            <v>资源与环境</v>
          </cell>
        </row>
        <row r="109">
          <cell r="C109" t="str">
            <v>王梦涛</v>
          </cell>
          <cell r="D109" t="str">
            <v>男</v>
          </cell>
          <cell r="E109" t="str">
            <v>中共党员</v>
          </cell>
          <cell r="F109" t="str">
            <v>眷诚斋032010</v>
          </cell>
          <cell r="G109" t="str">
            <v>资源与环境</v>
          </cell>
        </row>
        <row r="110">
          <cell r="C110" t="str">
            <v>夏茂盛</v>
          </cell>
          <cell r="D110" t="str">
            <v>男</v>
          </cell>
          <cell r="E110" t="str">
            <v>中共党员</v>
          </cell>
          <cell r="F110" t="str">
            <v>眷诚斋032010</v>
          </cell>
          <cell r="G110" t="str">
            <v>资源与环境</v>
          </cell>
        </row>
        <row r="111">
          <cell r="C111" t="str">
            <v>程志伟</v>
          </cell>
          <cell r="D111" t="str">
            <v>男</v>
          </cell>
          <cell r="E111" t="str">
            <v>中共预备党员</v>
          </cell>
          <cell r="F111" t="str">
            <v>眷诚斋032013</v>
          </cell>
          <cell r="G111" t="str">
            <v>资源与环境</v>
          </cell>
        </row>
        <row r="112">
          <cell r="C112" t="str">
            <v>蔡新国</v>
          </cell>
          <cell r="D112" t="str">
            <v>男</v>
          </cell>
          <cell r="E112" t="str">
            <v>共青团员</v>
          </cell>
          <cell r="F112" t="str">
            <v>眷诚斋032010</v>
          </cell>
          <cell r="G112" t="str">
            <v>交通运输</v>
          </cell>
        </row>
        <row r="113">
          <cell r="C113" t="str">
            <v>戴延泽</v>
          </cell>
          <cell r="D113" t="str">
            <v>男</v>
          </cell>
          <cell r="E113" t="str">
            <v>群众</v>
          </cell>
          <cell r="F113" t="str">
            <v>眷诚斋032011</v>
          </cell>
          <cell r="G113" t="str">
            <v>交通运输</v>
          </cell>
        </row>
        <row r="114">
          <cell r="C114" t="str">
            <v>岳立森</v>
          </cell>
          <cell r="D114" t="str">
            <v>男</v>
          </cell>
          <cell r="E114" t="str">
            <v>共青团员</v>
          </cell>
          <cell r="F114" t="str">
            <v>眷诚斋032011</v>
          </cell>
          <cell r="G114" t="str">
            <v>交通运输</v>
          </cell>
        </row>
        <row r="115">
          <cell r="C115" t="str">
            <v>王钞</v>
          </cell>
          <cell r="D115" t="str">
            <v>男</v>
          </cell>
          <cell r="E115" t="str">
            <v>共青团员</v>
          </cell>
          <cell r="F115" t="str">
            <v>眷诚斋032011</v>
          </cell>
          <cell r="G115" t="str">
            <v>交通运输</v>
          </cell>
        </row>
        <row r="116">
          <cell r="C116" t="str">
            <v>马骁</v>
          </cell>
          <cell r="D116" t="str">
            <v>男</v>
          </cell>
          <cell r="E116" t="str">
            <v>共青团员</v>
          </cell>
          <cell r="F116" t="str">
            <v>成都市郫都区万科理想城三期8栋一单元303</v>
          </cell>
          <cell r="G116" t="str">
            <v>交通运输</v>
          </cell>
        </row>
        <row r="117">
          <cell r="C117" t="str">
            <v>任春林</v>
          </cell>
          <cell r="D117" t="str">
            <v>男</v>
          </cell>
          <cell r="E117" t="str">
            <v>共青团员</v>
          </cell>
          <cell r="F117" t="str">
            <v>交大卡布里城4栋1604</v>
          </cell>
          <cell r="G117" t="str">
            <v>交通运输</v>
          </cell>
        </row>
        <row r="118">
          <cell r="C118" t="str">
            <v>苟星原</v>
          </cell>
          <cell r="D118" t="str">
            <v>男</v>
          </cell>
          <cell r="E118" t="str">
            <v>群众</v>
          </cell>
          <cell r="F118" t="str">
            <v>交大卡布里城4栋1604</v>
          </cell>
          <cell r="G118" t="str">
            <v>交通运输</v>
          </cell>
        </row>
        <row r="119">
          <cell r="C119" t="str">
            <v>赵根奇</v>
          </cell>
          <cell r="D119" t="str">
            <v>男</v>
          </cell>
          <cell r="E119" t="str">
            <v>共青团员</v>
          </cell>
          <cell r="F119" t="str">
            <v>绵世•溪地湾8栋1单元2003</v>
          </cell>
          <cell r="G119" t="str">
            <v>交通运输</v>
          </cell>
        </row>
        <row r="120">
          <cell r="C120" t="str">
            <v>吴哲诚</v>
          </cell>
          <cell r="D120" t="str">
            <v>男</v>
          </cell>
          <cell r="E120" t="str">
            <v>共青团员</v>
          </cell>
          <cell r="F120" t="str">
            <v>眷诚斋032012</v>
          </cell>
          <cell r="G120" t="str">
            <v>交通运输</v>
          </cell>
        </row>
        <row r="121">
          <cell r="C121" t="str">
            <v>李林昊</v>
          </cell>
          <cell r="D121" t="str">
            <v>男</v>
          </cell>
          <cell r="E121" t="str">
            <v>共青团员</v>
          </cell>
          <cell r="F121" t="str">
            <v>郫都区校园路822号季柳园2栋一单元1204</v>
          </cell>
          <cell r="G121" t="str">
            <v>交通运输</v>
          </cell>
        </row>
        <row r="122">
          <cell r="C122" t="str">
            <v>杨宜凡</v>
          </cell>
          <cell r="D122" t="str">
            <v>男</v>
          </cell>
          <cell r="E122" t="str">
            <v>共青团员</v>
          </cell>
          <cell r="F122" t="str">
            <v>眷诚斋032012</v>
          </cell>
          <cell r="G122" t="str">
            <v>交通运输</v>
          </cell>
        </row>
        <row r="123">
          <cell r="C123" t="str">
            <v>饶家惠</v>
          </cell>
          <cell r="D123" t="str">
            <v>女</v>
          </cell>
          <cell r="E123" t="str">
            <v>共青团员</v>
          </cell>
          <cell r="F123" t="str">
            <v>成都市郫都区金粮路新里派克公馆、眷诚斋124036（未退宿）</v>
          </cell>
          <cell r="G123" t="str">
            <v>交通运输</v>
          </cell>
        </row>
        <row r="124">
          <cell r="C124" t="str">
            <v>黄栩</v>
          </cell>
          <cell r="D124" t="str">
            <v>女</v>
          </cell>
          <cell r="E124" t="str">
            <v>共青团员</v>
          </cell>
          <cell r="F124" t="str">
            <v>郫都区交大卡布里城6栋1单元404</v>
          </cell>
          <cell r="G124" t="str">
            <v>交通运输</v>
          </cell>
        </row>
        <row r="125">
          <cell r="C125" t="str">
            <v>王逸鑫</v>
          </cell>
          <cell r="D125" t="str">
            <v>男</v>
          </cell>
          <cell r="E125" t="str">
            <v>中共党员</v>
          </cell>
          <cell r="F125" t="str">
            <v>抚琴街道为民新居一栋一单元1205</v>
          </cell>
          <cell r="G125" t="str">
            <v>交通运输</v>
          </cell>
        </row>
        <row r="126">
          <cell r="C126" t="str">
            <v>孟一新</v>
          </cell>
          <cell r="D126" t="str">
            <v>女</v>
          </cell>
          <cell r="E126" t="str">
            <v>共青团员</v>
          </cell>
          <cell r="F126" t="str">
            <v>眷诚斋124036</v>
          </cell>
          <cell r="G126" t="str">
            <v>交通运输</v>
          </cell>
        </row>
        <row r="127">
          <cell r="C127" t="str">
            <v>梁心怡</v>
          </cell>
          <cell r="D127" t="str">
            <v>女</v>
          </cell>
          <cell r="E127" t="str">
            <v>共青团员</v>
          </cell>
          <cell r="F127" t="str">
            <v>成都市郫都区犀浦街道西郡兰庭小区B区4栋6单元704</v>
          </cell>
          <cell r="G127" t="str">
            <v>交通运输</v>
          </cell>
        </row>
        <row r="128">
          <cell r="C128" t="str">
            <v>申方针</v>
          </cell>
          <cell r="D128" t="str">
            <v>女</v>
          </cell>
          <cell r="E128" t="str">
            <v>共青团员</v>
          </cell>
          <cell r="F128" t="str">
            <v>眷诚斋124037</v>
          </cell>
          <cell r="G128" t="str">
            <v>交通运输</v>
          </cell>
        </row>
        <row r="129">
          <cell r="C129" t="str">
            <v>何思佳</v>
          </cell>
          <cell r="D129" t="str">
            <v>女</v>
          </cell>
          <cell r="E129" t="str">
            <v>共青团员</v>
          </cell>
          <cell r="F129" t="str">
            <v>眷诚斋124037</v>
          </cell>
          <cell r="G129" t="str">
            <v>交通运输</v>
          </cell>
        </row>
        <row r="130">
          <cell r="C130" t="str">
            <v>包昌阳</v>
          </cell>
          <cell r="D130" t="str">
            <v>女</v>
          </cell>
          <cell r="E130" t="str">
            <v>中共党员</v>
          </cell>
          <cell r="F130" t="str">
            <v>四川省成都市郫都区犀浦镇校园路822号季柳园3栋二单元601</v>
          </cell>
          <cell r="G130" t="str">
            <v>交通运输</v>
          </cell>
        </row>
        <row r="131">
          <cell r="C131" t="str">
            <v>詹丛茵</v>
          </cell>
          <cell r="D131" t="str">
            <v>女</v>
          </cell>
          <cell r="E131" t="str">
            <v>共青团员</v>
          </cell>
          <cell r="F131" t="str">
            <v>季柳园1栋2单元2201</v>
          </cell>
          <cell r="G131" t="str">
            <v>交通运输</v>
          </cell>
        </row>
        <row r="132">
          <cell r="C132" t="str">
            <v>周琳</v>
          </cell>
          <cell r="D132" t="str">
            <v>女</v>
          </cell>
          <cell r="E132" t="str">
            <v>共青团员</v>
          </cell>
          <cell r="F132" t="str">
            <v>眷诚斋124037</v>
          </cell>
          <cell r="G132" t="str">
            <v>交通运输</v>
          </cell>
        </row>
        <row r="133">
          <cell r="C133" t="str">
            <v>赖敏</v>
          </cell>
          <cell r="D133" t="str">
            <v>女</v>
          </cell>
          <cell r="E133" t="str">
            <v>中共党员</v>
          </cell>
          <cell r="F133" t="str">
            <v>眷诚斋124038</v>
          </cell>
          <cell r="G133" t="str">
            <v>交通运输</v>
          </cell>
        </row>
        <row r="134">
          <cell r="C134" t="str">
            <v>冯宇静</v>
          </cell>
          <cell r="D134" t="str">
            <v>女</v>
          </cell>
          <cell r="E134" t="str">
            <v>中共党员</v>
          </cell>
          <cell r="F134" t="str">
            <v>万科理想城三期12栋2601</v>
          </cell>
          <cell r="G134" t="str">
            <v>交通运输</v>
          </cell>
        </row>
        <row r="135">
          <cell r="C135" t="str">
            <v>苏艺</v>
          </cell>
          <cell r="D135" t="str">
            <v>女</v>
          </cell>
          <cell r="E135" t="str">
            <v>共青团员</v>
          </cell>
          <cell r="F135" t="str">
            <v>眷诚斋124038</v>
          </cell>
          <cell r="G135" t="str">
            <v>交通运输</v>
          </cell>
        </row>
        <row r="136">
          <cell r="C136" t="str">
            <v>石义博</v>
          </cell>
          <cell r="D136" t="str">
            <v>女</v>
          </cell>
          <cell r="E136" t="str">
            <v>共青团员</v>
          </cell>
          <cell r="F136" t="str">
            <v>眷诚斋124038</v>
          </cell>
          <cell r="G136" t="str">
            <v>交通运输</v>
          </cell>
        </row>
        <row r="137">
          <cell r="C137" t="str">
            <v>李欣月</v>
          </cell>
          <cell r="D137" t="str">
            <v>女</v>
          </cell>
          <cell r="E137" t="str">
            <v>中共预备党员</v>
          </cell>
          <cell r="F137" t="str">
            <v>眷诚斋124038</v>
          </cell>
          <cell r="G137" t="str">
            <v>交通运输</v>
          </cell>
        </row>
        <row r="138">
          <cell r="C138" t="str">
            <v>唐思益</v>
          </cell>
          <cell r="D138" t="str">
            <v>女</v>
          </cell>
          <cell r="E138" t="str">
            <v>中共预备党员</v>
          </cell>
          <cell r="F138" t="str">
            <v>眷诚斋124039</v>
          </cell>
          <cell r="G138" t="str">
            <v>交通运输</v>
          </cell>
        </row>
        <row r="139">
          <cell r="C139" t="str">
            <v>吴修贤</v>
          </cell>
          <cell r="D139" t="str">
            <v>女</v>
          </cell>
          <cell r="E139" t="str">
            <v>中共党员</v>
          </cell>
          <cell r="F139" t="str">
            <v>J124039</v>
          </cell>
          <cell r="G139" t="str">
            <v>交通运输</v>
          </cell>
        </row>
        <row r="140">
          <cell r="C140" t="str">
            <v>王欣月</v>
          </cell>
          <cell r="D140" t="str">
            <v>女</v>
          </cell>
          <cell r="E140" t="str">
            <v>共青团员</v>
          </cell>
          <cell r="F140" t="str">
            <v>J124039</v>
          </cell>
          <cell r="G140" t="str">
            <v>资源与环境</v>
          </cell>
        </row>
        <row r="141">
          <cell r="C141" t="str">
            <v>杜雨晴</v>
          </cell>
          <cell r="D141" t="str">
            <v>女</v>
          </cell>
          <cell r="E141" t="str">
            <v>共青团员</v>
          </cell>
          <cell r="F141" t="str">
            <v>J124039</v>
          </cell>
          <cell r="G141" t="str">
            <v>交通运输</v>
          </cell>
        </row>
        <row r="142">
          <cell r="C142" t="str">
            <v>方兴</v>
          </cell>
          <cell r="D142" t="str">
            <v>女</v>
          </cell>
          <cell r="E142" t="str">
            <v>共青团员</v>
          </cell>
          <cell r="F142" t="str">
            <v>J124040</v>
          </cell>
          <cell r="G142" t="str">
            <v>交通运输</v>
          </cell>
        </row>
        <row r="143">
          <cell r="C143" t="str">
            <v>冯婷薇</v>
          </cell>
          <cell r="D143" t="str">
            <v>女</v>
          </cell>
          <cell r="E143" t="str">
            <v>共青团员</v>
          </cell>
          <cell r="F143" t="str">
            <v>J124040</v>
          </cell>
          <cell r="G143" t="str">
            <v>交通运输</v>
          </cell>
        </row>
        <row r="144">
          <cell r="C144" t="str">
            <v>黄宇林</v>
          </cell>
          <cell r="D144" t="str">
            <v>女</v>
          </cell>
          <cell r="E144" t="str">
            <v>共青团员</v>
          </cell>
          <cell r="F144" t="str">
            <v>J124040</v>
          </cell>
          <cell r="G144" t="str">
            <v>交通运输</v>
          </cell>
        </row>
        <row r="145">
          <cell r="C145" t="str">
            <v>赵艳子</v>
          </cell>
          <cell r="D145" t="str">
            <v>女</v>
          </cell>
          <cell r="E145" t="str">
            <v>共青团员</v>
          </cell>
          <cell r="F145" t="str">
            <v>眷诚斋J124040</v>
          </cell>
          <cell r="G145" t="str">
            <v>交通运输</v>
          </cell>
        </row>
        <row r="146">
          <cell r="C146" t="str">
            <v>郭怡欣</v>
          </cell>
          <cell r="D146" t="str">
            <v>女</v>
          </cell>
          <cell r="E146" t="str">
            <v>中共党员</v>
          </cell>
          <cell r="F146" t="str">
            <v>眷诚斋J124041</v>
          </cell>
          <cell r="G146" t="str">
            <v>交通运输</v>
          </cell>
        </row>
        <row r="147">
          <cell r="C147" t="str">
            <v>檀晓琳</v>
          </cell>
          <cell r="D147" t="str">
            <v>女</v>
          </cell>
          <cell r="E147" t="str">
            <v>中共党员</v>
          </cell>
          <cell r="F147" t="str">
            <v>眷诚斋J124041</v>
          </cell>
          <cell r="G147" t="str">
            <v>交通运输</v>
          </cell>
        </row>
        <row r="148">
          <cell r="C148" t="str">
            <v>曹鑫丹</v>
          </cell>
          <cell r="D148" t="str">
            <v>女</v>
          </cell>
          <cell r="E148" t="str">
            <v>中共党员</v>
          </cell>
          <cell r="F148" t="str">
            <v>眷诚斋J124041</v>
          </cell>
          <cell r="G148" t="str">
            <v>交通运输</v>
          </cell>
        </row>
        <row r="149">
          <cell r="C149" t="str">
            <v>平安</v>
          </cell>
          <cell r="D149" t="str">
            <v>女</v>
          </cell>
          <cell r="E149" t="str">
            <v>中共党员</v>
          </cell>
          <cell r="F149" t="str">
            <v>眷诚斋J124041</v>
          </cell>
          <cell r="G149" t="str">
            <v>交通运输</v>
          </cell>
        </row>
        <row r="150">
          <cell r="C150" t="str">
            <v>邵秋晨</v>
          </cell>
          <cell r="D150" t="str">
            <v>女</v>
          </cell>
          <cell r="E150" t="str">
            <v>中共党员</v>
          </cell>
          <cell r="F150" t="str">
            <v>眷诚斋J124042</v>
          </cell>
          <cell r="G150" t="str">
            <v>交通运输</v>
          </cell>
        </row>
        <row r="151">
          <cell r="C151" t="str">
            <v>刘芳延</v>
          </cell>
          <cell r="D151" t="str">
            <v>女</v>
          </cell>
          <cell r="E151" t="str">
            <v>共青团员</v>
          </cell>
          <cell r="F151" t="str">
            <v>眷诚斋J124042</v>
          </cell>
          <cell r="G151" t="str">
            <v>交通运输</v>
          </cell>
        </row>
        <row r="152">
          <cell r="C152" t="str">
            <v>黄熙</v>
          </cell>
          <cell r="D152" t="str">
            <v>女</v>
          </cell>
          <cell r="E152" t="str">
            <v>中共预备党员</v>
          </cell>
          <cell r="F152" t="str">
            <v>眷诚斋J124042</v>
          </cell>
          <cell r="G152" t="str">
            <v>交通运输</v>
          </cell>
        </row>
        <row r="153">
          <cell r="C153" t="str">
            <v>杨玉凤</v>
          </cell>
          <cell r="D153" t="str">
            <v>女</v>
          </cell>
          <cell r="E153" t="str">
            <v>中共预备党员</v>
          </cell>
          <cell r="F153" t="str">
            <v>眷诚斋J124042</v>
          </cell>
          <cell r="G153" t="str">
            <v>交通运输</v>
          </cell>
        </row>
        <row r="154">
          <cell r="C154" t="str">
            <v>崔成博</v>
          </cell>
          <cell r="D154" t="str">
            <v>男</v>
          </cell>
          <cell r="E154" t="str">
            <v>中共党员</v>
          </cell>
          <cell r="F154" t="str">
            <v>眷诚斋J032013</v>
          </cell>
          <cell r="G154" t="str">
            <v>资源与环境</v>
          </cell>
        </row>
        <row r="155">
          <cell r="C155" t="str">
            <v>林世卿</v>
          </cell>
          <cell r="D155" t="str">
            <v>男</v>
          </cell>
          <cell r="E155" t="str">
            <v>共青团员</v>
          </cell>
          <cell r="F155" t="str">
            <v>眷诚斋J032014（交大卡布里城）</v>
          </cell>
          <cell r="G155" t="str">
            <v>资源与环境</v>
          </cell>
        </row>
        <row r="156">
          <cell r="C156" t="str">
            <v>王志恒</v>
          </cell>
          <cell r="D156" t="str">
            <v>男</v>
          </cell>
          <cell r="E156" t="str">
            <v>共青团员</v>
          </cell>
          <cell r="F156" t="str">
            <v>眷诚斋J033214</v>
          </cell>
          <cell r="G156" t="str">
            <v>资源与环境</v>
          </cell>
        </row>
        <row r="157">
          <cell r="C157" t="str">
            <v>唐家豪</v>
          </cell>
          <cell r="D157" t="str">
            <v>男</v>
          </cell>
          <cell r="E157" t="str">
            <v>共青团员</v>
          </cell>
          <cell r="F157" t="str">
            <v>眷诚斋J033214</v>
          </cell>
          <cell r="G157" t="str">
            <v>资源与环境</v>
          </cell>
        </row>
        <row r="158">
          <cell r="C158" t="str">
            <v>熊巍帆</v>
          </cell>
          <cell r="D158" t="str">
            <v>男</v>
          </cell>
          <cell r="E158" t="str">
            <v>共青团员</v>
          </cell>
          <cell r="F158" t="str">
            <v>欧波罗1-1027</v>
          </cell>
          <cell r="G158" t="str">
            <v>资源与环境</v>
          </cell>
        </row>
        <row r="159">
          <cell r="C159" t="str">
            <v>程代兵</v>
          </cell>
          <cell r="D159" t="str">
            <v>男</v>
          </cell>
          <cell r="E159" t="str">
            <v>共青团员</v>
          </cell>
          <cell r="F159" t="str">
            <v>西郡兰庭1-1-1401</v>
          </cell>
          <cell r="G159" t="str">
            <v>交通运输</v>
          </cell>
        </row>
        <row r="160">
          <cell r="C160" t="str">
            <v>王乔</v>
          </cell>
          <cell r="D160" t="str">
            <v>男</v>
          </cell>
          <cell r="E160" t="str">
            <v>共青团员</v>
          </cell>
          <cell r="F160" t="str">
            <v>眷诚斋J032015</v>
          </cell>
          <cell r="G160" t="str">
            <v>交通运输</v>
          </cell>
        </row>
        <row r="161">
          <cell r="C161" t="str">
            <v>王涛</v>
          </cell>
          <cell r="D161" t="str">
            <v>男</v>
          </cell>
          <cell r="E161" t="str">
            <v>共青团员</v>
          </cell>
          <cell r="F161" t="str">
            <v>眷诚斋3216</v>
          </cell>
          <cell r="G161" t="str">
            <v>交通运输</v>
          </cell>
        </row>
        <row r="162">
          <cell r="C162" t="str">
            <v>左胜</v>
          </cell>
          <cell r="D162" t="str">
            <v>男</v>
          </cell>
          <cell r="E162" t="str">
            <v>共青团员</v>
          </cell>
          <cell r="F162" t="str">
            <v>西郡兰庭1-1-1401</v>
          </cell>
          <cell r="G162" t="str">
            <v>交通运输</v>
          </cell>
        </row>
        <row r="163">
          <cell r="C163" t="str">
            <v>李聪</v>
          </cell>
          <cell r="D163" t="str">
            <v>男</v>
          </cell>
          <cell r="E163" t="str">
            <v>共青团员</v>
          </cell>
          <cell r="F163" t="str">
            <v>眷诚斋3216</v>
          </cell>
          <cell r="G163" t="str">
            <v>交通运输</v>
          </cell>
        </row>
        <row r="164">
          <cell r="C164" t="str">
            <v>郭彦锐</v>
          </cell>
          <cell r="D164" t="str">
            <v>男</v>
          </cell>
          <cell r="E164" t="str">
            <v>共青团员</v>
          </cell>
          <cell r="F164" t="str">
            <v>眷诚斋3216</v>
          </cell>
          <cell r="G164" t="str">
            <v>交通运输</v>
          </cell>
        </row>
        <row r="165">
          <cell r="C165" t="str">
            <v>王梓宇</v>
          </cell>
          <cell r="D165" t="str">
            <v>男</v>
          </cell>
          <cell r="E165" t="str">
            <v>中共党员</v>
          </cell>
          <cell r="F165" t="str">
            <v>樟菊园2－2－1304</v>
          </cell>
          <cell r="G165" t="str">
            <v>交通运输</v>
          </cell>
        </row>
        <row r="166">
          <cell r="C166" t="str">
            <v>王加俊</v>
          </cell>
          <cell r="D166" t="str">
            <v>男</v>
          </cell>
          <cell r="E166" t="str">
            <v>共青团员</v>
          </cell>
        </row>
        <row r="166">
          <cell r="G166" t="str">
            <v>交通运输</v>
          </cell>
        </row>
        <row r="167">
          <cell r="C167" t="str">
            <v>崔林琦</v>
          </cell>
          <cell r="D167" t="str">
            <v>男</v>
          </cell>
          <cell r="E167" t="str">
            <v>共青团员</v>
          </cell>
          <cell r="F167" t="str">
            <v>眷诚斋J032017</v>
          </cell>
          <cell r="G167" t="str">
            <v>交通运输</v>
          </cell>
        </row>
        <row r="168">
          <cell r="C168" t="str">
            <v>侯为创</v>
          </cell>
          <cell r="D168" t="str">
            <v>男</v>
          </cell>
          <cell r="E168" t="str">
            <v>共青团员</v>
          </cell>
          <cell r="F168" t="str">
            <v>眷诚斋J032018</v>
          </cell>
          <cell r="G168" t="str">
            <v>交通运输</v>
          </cell>
        </row>
        <row r="169">
          <cell r="C169" t="str">
            <v>夏钤强</v>
          </cell>
          <cell r="D169" t="str">
            <v>男</v>
          </cell>
          <cell r="E169" t="str">
            <v>共青团员</v>
          </cell>
          <cell r="F169" t="str">
            <v>眷诚斋j032018</v>
          </cell>
          <cell r="G169" t="str">
            <v>交通运输</v>
          </cell>
        </row>
        <row r="170">
          <cell r="C170" t="str">
            <v>范成敬</v>
          </cell>
          <cell r="D170" t="str">
            <v>男</v>
          </cell>
          <cell r="E170" t="str">
            <v>中共预备党员</v>
          </cell>
          <cell r="F170" t="str">
            <v>西郡兰庭1-1-1401</v>
          </cell>
          <cell r="G170" t="str">
            <v>交通运输</v>
          </cell>
        </row>
        <row r="171">
          <cell r="C171" t="str">
            <v>胡迦沛</v>
          </cell>
          <cell r="D171" t="str">
            <v>男</v>
          </cell>
          <cell r="E171" t="str">
            <v>共青团员</v>
          </cell>
          <cell r="F171" t="str">
            <v>锦西国际6-81</v>
          </cell>
          <cell r="G171" t="str">
            <v>交通运输</v>
          </cell>
        </row>
        <row r="172">
          <cell r="C172" t="str">
            <v>李涛</v>
          </cell>
          <cell r="D172" t="str">
            <v>男</v>
          </cell>
          <cell r="E172" t="str">
            <v>共青团员</v>
          </cell>
          <cell r="F172" t="str">
            <v>西南交通大学九里校区眷诚斋J032021</v>
          </cell>
          <cell r="G172" t="str">
            <v>资源与环境</v>
          </cell>
        </row>
        <row r="173">
          <cell r="C173" t="str">
            <v>姜炎</v>
          </cell>
          <cell r="D173" t="str">
            <v>女</v>
          </cell>
          <cell r="E173" t="str">
            <v>共青团员</v>
          </cell>
          <cell r="F173" t="str">
            <v>西南交通大学九里校区眷诚斋J124044</v>
          </cell>
          <cell r="G173" t="str">
            <v>资源与环境</v>
          </cell>
        </row>
        <row r="174">
          <cell r="C174" t="str">
            <v>秦培富</v>
          </cell>
          <cell r="D174" t="str">
            <v>男</v>
          </cell>
          <cell r="E174" t="str">
            <v>共青团员</v>
          </cell>
          <cell r="F174" t="str">
            <v>西南交通大学九里校区眷诚斋J032021</v>
          </cell>
          <cell r="G174" t="str">
            <v>资源与环境</v>
          </cell>
        </row>
        <row r="175">
          <cell r="C175" t="str">
            <v>阳运佳</v>
          </cell>
          <cell r="D175" t="str">
            <v>男</v>
          </cell>
          <cell r="E175" t="str">
            <v>中共党员</v>
          </cell>
          <cell r="F175" t="str">
            <v>西南交通大学九里校区眷诚斋J030223</v>
          </cell>
          <cell r="G175" t="str">
            <v>资源与环境</v>
          </cell>
        </row>
        <row r="176">
          <cell r="C176" t="str">
            <v>骆紫琪</v>
          </cell>
          <cell r="D176" t="str">
            <v>女</v>
          </cell>
          <cell r="E176" t="str">
            <v>共青团员</v>
          </cell>
          <cell r="F176" t="str">
            <v>西南交通大学九里校区眷诚斋J124044</v>
          </cell>
          <cell r="G176" t="str">
            <v>资源与环境</v>
          </cell>
        </row>
        <row r="177">
          <cell r="C177" t="str">
            <v>蒋珮琳</v>
          </cell>
          <cell r="D177" t="str">
            <v>女</v>
          </cell>
          <cell r="E177" t="str">
            <v>共青团员</v>
          </cell>
          <cell r="F177" t="str">
            <v>西南交通大学九里校区眷诚斋J124044/四川省成都市郫都区犀浦镇校园路822号季柳园五栋</v>
          </cell>
          <cell r="G177" t="str">
            <v>资源与环境</v>
          </cell>
        </row>
        <row r="178">
          <cell r="C178" t="str">
            <v>郑国谦</v>
          </cell>
          <cell r="D178" t="str">
            <v>男</v>
          </cell>
          <cell r="E178" t="str">
            <v>共青团员</v>
          </cell>
          <cell r="F178" t="str">
            <v>四川省成都市郫都区犀浦镇校园路822号季柳园一栋2单元805</v>
          </cell>
          <cell r="G178" t="str">
            <v>交通运输</v>
          </cell>
        </row>
        <row r="179">
          <cell r="C179" t="str">
            <v>程焱</v>
          </cell>
          <cell r="D179" t="str">
            <v>男</v>
          </cell>
          <cell r="E179" t="str">
            <v>共青团员</v>
          </cell>
          <cell r="F179" t="str">
            <v>西南交通大学九里校区眷诚斋J032021</v>
          </cell>
          <cell r="G179" t="str">
            <v>交通运输</v>
          </cell>
        </row>
        <row r="180">
          <cell r="C180" t="str">
            <v>万鸿飞</v>
          </cell>
          <cell r="D180" t="str">
            <v>男</v>
          </cell>
          <cell r="E180" t="str">
            <v>共青团员</v>
          </cell>
          <cell r="F180" t="str">
            <v>西南交通大学九里校区眷诚斋J030223</v>
          </cell>
          <cell r="G180" t="str">
            <v>交通运输</v>
          </cell>
        </row>
        <row r="181">
          <cell r="C181" t="str">
            <v>张新宇</v>
          </cell>
          <cell r="D181" t="str">
            <v>男</v>
          </cell>
          <cell r="E181" t="str">
            <v>共青团员</v>
          </cell>
          <cell r="F181" t="str">
            <v>西南交通大学九里校区眷诚斋J030223</v>
          </cell>
          <cell r="G181" t="str">
            <v>交通运输</v>
          </cell>
        </row>
        <row r="182">
          <cell r="C182" t="str">
            <v>俞建民</v>
          </cell>
          <cell r="D182" t="str">
            <v>男</v>
          </cell>
          <cell r="E182" t="str">
            <v>共青团员</v>
          </cell>
          <cell r="F182" t="str">
            <v>西南交通大学九里校区眷诚斋J032025</v>
          </cell>
          <cell r="G182" t="str">
            <v>交通运输</v>
          </cell>
        </row>
        <row r="183">
          <cell r="C183" t="str">
            <v>卜思豪</v>
          </cell>
          <cell r="D183" t="str">
            <v>男</v>
          </cell>
          <cell r="E183" t="str">
            <v>共青团员</v>
          </cell>
          <cell r="F183" t="str">
            <v>西南交通大学九里校区眷诚斋J032025</v>
          </cell>
          <cell r="G183" t="str">
            <v>交通运输</v>
          </cell>
        </row>
        <row r="184">
          <cell r="C184" t="str">
            <v>毛俊锋</v>
          </cell>
          <cell r="D184" t="str">
            <v>男</v>
          </cell>
          <cell r="E184" t="str">
            <v>共青团员</v>
          </cell>
          <cell r="F184" t="str">
            <v>西南交通大学九里校区眷诚斋J032025</v>
          </cell>
          <cell r="G184" t="str">
            <v>交通运输</v>
          </cell>
        </row>
        <row r="185">
          <cell r="C185" t="str">
            <v>庞震</v>
          </cell>
          <cell r="D185" t="str">
            <v>男</v>
          </cell>
          <cell r="E185" t="str">
            <v>中共预备党员</v>
          </cell>
          <cell r="F185" t="str">
            <v>西南交通大学九里校区眷诚斋J032026</v>
          </cell>
          <cell r="G185" t="str">
            <v>交通运输</v>
          </cell>
        </row>
        <row r="186">
          <cell r="C186" t="str">
            <v>郑凡非</v>
          </cell>
          <cell r="D186" t="str">
            <v>男</v>
          </cell>
          <cell r="E186" t="str">
            <v>共青团员</v>
          </cell>
          <cell r="F186" t="str">
            <v>西南交通大学九里校区眷诚斋J032026</v>
          </cell>
          <cell r="G186" t="str">
            <v>交通运输</v>
          </cell>
        </row>
        <row r="187">
          <cell r="C187" t="str">
            <v>郭云辉</v>
          </cell>
          <cell r="D187" t="str">
            <v>男</v>
          </cell>
          <cell r="E187" t="str">
            <v>共青团员</v>
          </cell>
          <cell r="F187" t="str">
            <v>西南交通大学九里校区眷诚斋J032026</v>
          </cell>
          <cell r="G187" t="str">
            <v>交通运输</v>
          </cell>
        </row>
        <row r="188">
          <cell r="C188" t="str">
            <v>严啸天</v>
          </cell>
          <cell r="D188" t="str">
            <v>男</v>
          </cell>
          <cell r="E188" t="str">
            <v>中共党员</v>
          </cell>
          <cell r="F188" t="str">
            <v>西南交通大学九里校区眷诚斋J032027</v>
          </cell>
          <cell r="G188" t="str">
            <v>交通运输</v>
          </cell>
        </row>
        <row r="189">
          <cell r="C189" t="str">
            <v>罗洹</v>
          </cell>
          <cell r="D189" t="str">
            <v>女</v>
          </cell>
          <cell r="E189" t="str">
            <v>共青团员</v>
          </cell>
          <cell r="F189" t="str">
            <v>西南交通大学九里校区眷诚斋J124044</v>
          </cell>
          <cell r="G189" t="str">
            <v>交通运输</v>
          </cell>
        </row>
        <row r="190">
          <cell r="C190" t="str">
            <v>金可欣</v>
          </cell>
          <cell r="D190" t="str">
            <v>女</v>
          </cell>
          <cell r="E190" t="str">
            <v>共青团员</v>
          </cell>
          <cell r="F190" t="str">
            <v>西南交通大学九里校区眷诚斋J124045</v>
          </cell>
          <cell r="G190" t="str">
            <v>交通运输</v>
          </cell>
        </row>
        <row r="191">
          <cell r="C191" t="str">
            <v>凌欢</v>
          </cell>
          <cell r="D191" t="str">
            <v>女</v>
          </cell>
          <cell r="E191" t="str">
            <v>共青团员</v>
          </cell>
          <cell r="F191" t="str">
            <v>西南交通大学九里校区眷诚斋J124045</v>
          </cell>
          <cell r="G191" t="str">
            <v>交通运输</v>
          </cell>
        </row>
        <row r="192">
          <cell r="C192" t="str">
            <v>王志美</v>
          </cell>
          <cell r="D192" t="str">
            <v>女</v>
          </cell>
          <cell r="E192" t="str">
            <v>共青团员</v>
          </cell>
          <cell r="F192" t="str">
            <v>西南交通大学九里校区眷诚斋J124045</v>
          </cell>
          <cell r="G192" t="str">
            <v>交通运输</v>
          </cell>
        </row>
        <row r="193">
          <cell r="C193" t="str">
            <v>胡丽媛</v>
          </cell>
          <cell r="D193" t="str">
            <v>女</v>
          </cell>
          <cell r="E193" t="str">
            <v>中共预备党员</v>
          </cell>
          <cell r="F193" t="str">
            <v>西南交通大学九里校区眷诚斋J124045</v>
          </cell>
          <cell r="G193" t="str">
            <v>交通运输</v>
          </cell>
        </row>
        <row r="194">
          <cell r="C194" t="str">
            <v>丁玥</v>
          </cell>
          <cell r="D194" t="str">
            <v>女</v>
          </cell>
          <cell r="E194" t="str">
            <v>共青团员</v>
          </cell>
          <cell r="F194" t="str">
            <v>西南交通大学九里校区眷诚斋J124046</v>
          </cell>
          <cell r="G194" t="str">
            <v>交通运输</v>
          </cell>
        </row>
        <row r="195">
          <cell r="C195" t="str">
            <v>欧阳华懿</v>
          </cell>
          <cell r="D195" t="str">
            <v>女</v>
          </cell>
          <cell r="E195" t="str">
            <v>共青团员</v>
          </cell>
          <cell r="F195" t="str">
            <v>西南交通大学九里校区眷诚斋J124046</v>
          </cell>
          <cell r="G195" t="str">
            <v>交通运输</v>
          </cell>
        </row>
        <row r="196">
          <cell r="C196" t="str">
            <v>郭小芬</v>
          </cell>
          <cell r="D196" t="str">
            <v>女</v>
          </cell>
          <cell r="E196" t="str">
            <v>共青团员</v>
          </cell>
          <cell r="F196" t="str">
            <v>西南交通大学九里校区眷诚斋J124046</v>
          </cell>
          <cell r="G196" t="str">
            <v>交通运输</v>
          </cell>
        </row>
        <row r="197">
          <cell r="C197" t="str">
            <v>张莉茹</v>
          </cell>
          <cell r="D197" t="str">
            <v>女</v>
          </cell>
          <cell r="E197" t="str">
            <v>共青团员</v>
          </cell>
          <cell r="F197" t="str">
            <v>西南交通大学九里校区眷诚斋J124046</v>
          </cell>
          <cell r="G197" t="str">
            <v>交通运输</v>
          </cell>
        </row>
        <row r="198">
          <cell r="C198" t="str">
            <v>王蓉</v>
          </cell>
          <cell r="D198" t="str">
            <v>女</v>
          </cell>
          <cell r="E198" t="str">
            <v>共青团员</v>
          </cell>
          <cell r="F198" t="str">
            <v>西南交通大学九里校区眷诚斋J124047</v>
          </cell>
          <cell r="G198" t="str">
            <v>交通运输</v>
          </cell>
        </row>
        <row r="199">
          <cell r="C199" t="str">
            <v>陈怡萱</v>
          </cell>
          <cell r="D199" t="str">
            <v>女</v>
          </cell>
          <cell r="E199" t="str">
            <v>共青团员</v>
          </cell>
          <cell r="F199" t="str">
            <v>四川省成都市郫都区犀浦街道华都路120号石犀里</v>
          </cell>
          <cell r="G199" t="str">
            <v>交通运输</v>
          </cell>
        </row>
        <row r="200">
          <cell r="C200" t="str">
            <v>赵松</v>
          </cell>
          <cell r="D200" t="str">
            <v>男</v>
          </cell>
          <cell r="E200" t="str">
            <v>中共党员</v>
          </cell>
          <cell r="F200" t="str">
            <v>西南交通大学九里校区眷诚斋J032028/犀浦城市花苑3栋301</v>
          </cell>
          <cell r="G200" t="str">
            <v>交通运输</v>
          </cell>
        </row>
        <row r="201">
          <cell r="C201" t="str">
            <v>任珈瑶</v>
          </cell>
          <cell r="D201" t="str">
            <v>女</v>
          </cell>
          <cell r="E201" t="str">
            <v>中共预备党员</v>
          </cell>
          <cell r="F201" t="str">
            <v>西南交通大学九里校区眷诚斋J124047</v>
          </cell>
          <cell r="G201" t="str">
            <v>交通运输</v>
          </cell>
        </row>
        <row r="202">
          <cell r="C202" t="str">
            <v>江岳桉</v>
          </cell>
          <cell r="D202" t="str">
            <v>男</v>
          </cell>
          <cell r="E202" t="str">
            <v>中共预备党员</v>
          </cell>
          <cell r="F202" t="str">
            <v>西南交通大学九里校区眷诚斋J032027</v>
          </cell>
          <cell r="G202" t="str">
            <v>交通运输</v>
          </cell>
        </row>
        <row r="203">
          <cell r="C203" t="str">
            <v>温宇轩</v>
          </cell>
          <cell r="D203" t="str">
            <v>男</v>
          </cell>
          <cell r="E203" t="str">
            <v>中共党员</v>
          </cell>
          <cell r="F203" t="str">
            <v>校园路822号季柳园3-2-601</v>
          </cell>
          <cell r="G203" t="str">
            <v>交通运输</v>
          </cell>
        </row>
        <row r="204">
          <cell r="C204" t="str">
            <v>隆豪</v>
          </cell>
          <cell r="D204" t="str">
            <v>男</v>
          </cell>
          <cell r="E204" t="str">
            <v>中共党员</v>
          </cell>
          <cell r="F204" t="str">
            <v>西南交通大学九里校区眷诚斋J032033</v>
          </cell>
          <cell r="G204" t="str">
            <v>交通运输</v>
          </cell>
        </row>
        <row r="205">
          <cell r="C205" t="str">
            <v>刘成林</v>
          </cell>
          <cell r="D205" t="str">
            <v>男</v>
          </cell>
          <cell r="E205" t="str">
            <v>中共党员</v>
          </cell>
          <cell r="F205" t="str">
            <v>眷诚斋J03228</v>
          </cell>
          <cell r="G205" t="str">
            <v>资源与环境</v>
          </cell>
        </row>
        <row r="206">
          <cell r="C206" t="str">
            <v>熊羚任</v>
          </cell>
          <cell r="D206" t="str">
            <v>女</v>
          </cell>
          <cell r="E206" t="str">
            <v>共青团员</v>
          </cell>
          <cell r="F206" t="str">
            <v>眷诚斋J124047</v>
          </cell>
          <cell r="G206" t="str">
            <v>资源与环境</v>
          </cell>
        </row>
        <row r="207">
          <cell r="C207" t="str">
            <v>陈虹旭</v>
          </cell>
          <cell r="D207" t="str">
            <v>女</v>
          </cell>
          <cell r="E207" t="str">
            <v>共青团员</v>
          </cell>
          <cell r="F207" t="str">
            <v>眷诚斋J124047</v>
          </cell>
          <cell r="G207" t="str">
            <v>资源与环境</v>
          </cell>
        </row>
        <row r="208">
          <cell r="C208" t="str">
            <v>罗鹏</v>
          </cell>
          <cell r="D208" t="str">
            <v>男</v>
          </cell>
          <cell r="E208" t="str">
            <v>中共党员</v>
          </cell>
          <cell r="F208" t="str">
            <v>眷诚斋J3232</v>
          </cell>
          <cell r="G208" t="str">
            <v>资源与环境</v>
          </cell>
        </row>
        <row r="209">
          <cell r="C209" t="str">
            <v>宋丹丹</v>
          </cell>
          <cell r="D209" t="str">
            <v>女</v>
          </cell>
          <cell r="E209" t="str">
            <v>共青团员</v>
          </cell>
          <cell r="F209" t="str">
            <v>眷诚斋124048</v>
          </cell>
          <cell r="G209" t="str">
            <v>资源与环境</v>
          </cell>
        </row>
        <row r="210">
          <cell r="C210" t="str">
            <v>刘乔希</v>
          </cell>
          <cell r="D210" t="str">
            <v>男</v>
          </cell>
          <cell r="E210" t="str">
            <v>共青团员</v>
          </cell>
          <cell r="F210" t="str">
            <v>润扬双铁广场1栋1013</v>
          </cell>
          <cell r="G210" t="str">
            <v>交通运输</v>
          </cell>
        </row>
        <row r="211">
          <cell r="C211" t="str">
            <v>王林军</v>
          </cell>
          <cell r="D211" t="str">
            <v>男</v>
          </cell>
          <cell r="E211" t="str">
            <v>共青团员</v>
          </cell>
          <cell r="F211" t="str">
            <v>眷诚斋J3229</v>
          </cell>
          <cell r="G211" t="str">
            <v>交通运输</v>
          </cell>
        </row>
        <row r="212">
          <cell r="C212" t="str">
            <v>朱宏志</v>
          </cell>
          <cell r="D212" t="str">
            <v>男</v>
          </cell>
          <cell r="E212" t="str">
            <v>共青团员</v>
          </cell>
          <cell r="F212" t="str">
            <v>眷诚斋J3229</v>
          </cell>
          <cell r="G212" t="str">
            <v>交通运输</v>
          </cell>
        </row>
        <row r="213">
          <cell r="C213" t="str">
            <v>亓成龙</v>
          </cell>
          <cell r="D213" t="str">
            <v>男</v>
          </cell>
          <cell r="E213" t="str">
            <v>共青团员</v>
          </cell>
          <cell r="F213" t="str">
            <v>眷诚斋J3230</v>
          </cell>
          <cell r="G213" t="str">
            <v>交通运输</v>
          </cell>
        </row>
        <row r="214">
          <cell r="C214" t="str">
            <v>王伟</v>
          </cell>
          <cell r="D214" t="str">
            <v>男</v>
          </cell>
          <cell r="E214" t="str">
            <v>共青团员</v>
          </cell>
          <cell r="F214" t="str">
            <v>眷诚斋J3230</v>
          </cell>
          <cell r="G214" t="str">
            <v>交通运输</v>
          </cell>
        </row>
        <row r="215">
          <cell r="C215" t="str">
            <v>陈真</v>
          </cell>
          <cell r="D215" t="str">
            <v>男</v>
          </cell>
          <cell r="E215" t="str">
            <v>共青团员</v>
          </cell>
          <cell r="F215" t="str">
            <v>眷诚斋J3230</v>
          </cell>
          <cell r="G215" t="str">
            <v>交通运输</v>
          </cell>
        </row>
        <row r="216">
          <cell r="C216" t="str">
            <v>李世鹏</v>
          </cell>
          <cell r="D216" t="str">
            <v>男</v>
          </cell>
          <cell r="E216" t="str">
            <v>共青团员</v>
          </cell>
          <cell r="F216" t="str">
            <v>眷城斋J3231</v>
          </cell>
          <cell r="G216" t="str">
            <v>交通运输</v>
          </cell>
        </row>
        <row r="217">
          <cell r="C217" t="str">
            <v>齐援盟</v>
          </cell>
          <cell r="D217" t="str">
            <v>男</v>
          </cell>
          <cell r="E217" t="str">
            <v>共青团员</v>
          </cell>
          <cell r="F217" t="str">
            <v>眷城斋J3231</v>
          </cell>
          <cell r="G217" t="str">
            <v>交通运输</v>
          </cell>
        </row>
        <row r="218">
          <cell r="C218" t="str">
            <v>陈立维</v>
          </cell>
          <cell r="D218" t="str">
            <v>男</v>
          </cell>
          <cell r="E218" t="str">
            <v>共青团员</v>
          </cell>
          <cell r="F218" t="str">
            <v>傲城小区17栋631</v>
          </cell>
          <cell r="G218" t="str">
            <v>交通运输</v>
          </cell>
        </row>
        <row r="219">
          <cell r="C219" t="str">
            <v>赵新宇</v>
          </cell>
          <cell r="D219" t="str">
            <v>男</v>
          </cell>
          <cell r="E219" t="str">
            <v>群众</v>
          </cell>
          <cell r="F219" t="str">
            <v>眷城斋J3231</v>
          </cell>
          <cell r="G219" t="str">
            <v>交通运输</v>
          </cell>
        </row>
        <row r="220">
          <cell r="C220" t="str">
            <v>孙学涛</v>
          </cell>
          <cell r="D220" t="str">
            <v>男</v>
          </cell>
          <cell r="E220" t="str">
            <v>共青团员</v>
          </cell>
          <cell r="F220" t="str">
            <v>眷城斋J3233</v>
          </cell>
          <cell r="G220" t="str">
            <v>交通运输</v>
          </cell>
        </row>
        <row r="221">
          <cell r="C221" t="str">
            <v>王天碧</v>
          </cell>
          <cell r="D221" t="str">
            <v>男</v>
          </cell>
          <cell r="E221" t="str">
            <v>共青团员</v>
          </cell>
          <cell r="F221" t="str">
            <v>眷城斋J3232</v>
          </cell>
          <cell r="G221" t="str">
            <v>交通运输</v>
          </cell>
        </row>
        <row r="222">
          <cell r="C222" t="str">
            <v>邓龙</v>
          </cell>
          <cell r="D222" t="str">
            <v>男</v>
          </cell>
          <cell r="E222" t="str">
            <v>共青团员</v>
          </cell>
          <cell r="F222" t="str">
            <v>眷城斋J3232</v>
          </cell>
          <cell r="G222" t="str">
            <v>交通运输</v>
          </cell>
        </row>
        <row r="223">
          <cell r="C223" t="str">
            <v>王欢</v>
          </cell>
          <cell r="D223" t="str">
            <v>男</v>
          </cell>
          <cell r="E223" t="str">
            <v>中共党员</v>
          </cell>
          <cell r="F223" t="str">
            <v>眷城斋J3228</v>
          </cell>
          <cell r="G223" t="str">
            <v>交通运输</v>
          </cell>
        </row>
        <row r="224">
          <cell r="C224" t="str">
            <v>李家毅</v>
          </cell>
          <cell r="D224" t="str">
            <v>男</v>
          </cell>
          <cell r="E224" t="str">
            <v>中共预备党员</v>
          </cell>
          <cell r="F224" t="str">
            <v>眷城斋J3233</v>
          </cell>
          <cell r="G224" t="str">
            <v>交通运输</v>
          </cell>
        </row>
        <row r="225">
          <cell r="C225" t="str">
            <v>钟家月</v>
          </cell>
          <cell r="D225" t="str">
            <v>女</v>
          </cell>
          <cell r="E225" t="str">
            <v>共青团员</v>
          </cell>
          <cell r="F225" t="str">
            <v>眷诚斋J124048</v>
          </cell>
          <cell r="G225" t="str">
            <v>交通运输</v>
          </cell>
        </row>
        <row r="226">
          <cell r="C226" t="str">
            <v>夏妙</v>
          </cell>
          <cell r="D226" t="str">
            <v>女</v>
          </cell>
          <cell r="E226" t="str">
            <v>共青团员</v>
          </cell>
          <cell r="F226" t="str">
            <v>眷诚斋J124048</v>
          </cell>
          <cell r="G226" t="str">
            <v>交通运输</v>
          </cell>
        </row>
        <row r="227">
          <cell r="C227" t="str">
            <v>胡炯麦</v>
          </cell>
          <cell r="D227" t="str">
            <v>女</v>
          </cell>
          <cell r="E227" t="str">
            <v>共青团员</v>
          </cell>
          <cell r="F227" t="str">
            <v>眷诚斋J124049</v>
          </cell>
          <cell r="G227" t="str">
            <v>交通运输</v>
          </cell>
        </row>
        <row r="228">
          <cell r="C228" t="str">
            <v>韩钰波</v>
          </cell>
          <cell r="D228" t="str">
            <v>女</v>
          </cell>
          <cell r="E228" t="str">
            <v>共青团员</v>
          </cell>
          <cell r="F228" t="str">
            <v>眷诚斋J124049</v>
          </cell>
          <cell r="G228" t="str">
            <v>交通运输</v>
          </cell>
        </row>
        <row r="229">
          <cell r="C229" t="str">
            <v>冯宇琪</v>
          </cell>
          <cell r="D229" t="str">
            <v>女</v>
          </cell>
          <cell r="E229" t="str">
            <v>共青团员</v>
          </cell>
          <cell r="F229" t="str">
            <v>眷诚斋J124049</v>
          </cell>
          <cell r="G229" t="str">
            <v>交通运输</v>
          </cell>
        </row>
        <row r="230">
          <cell r="C230" t="str">
            <v>陈天和</v>
          </cell>
          <cell r="D230" t="str">
            <v>女</v>
          </cell>
          <cell r="E230" t="str">
            <v>中共预备党员</v>
          </cell>
          <cell r="F230" t="str">
            <v>眷诚斋J124049</v>
          </cell>
          <cell r="G230" t="str">
            <v>交通运输</v>
          </cell>
        </row>
        <row r="231">
          <cell r="C231" t="str">
            <v>张文新</v>
          </cell>
          <cell r="D231" t="str">
            <v>女</v>
          </cell>
          <cell r="E231" t="str">
            <v>共青团员</v>
          </cell>
          <cell r="F231" t="str">
            <v>犀浦镇润扬双铁二期2栋3单元2305</v>
          </cell>
          <cell r="G231" t="str">
            <v>交通运输</v>
          </cell>
        </row>
        <row r="232">
          <cell r="C232" t="str">
            <v>裴娆</v>
          </cell>
          <cell r="D232" t="str">
            <v>女</v>
          </cell>
          <cell r="E232" t="str">
            <v>中共党员</v>
          </cell>
          <cell r="F232" t="str">
            <v>眷诚斋J124048</v>
          </cell>
          <cell r="G232" t="str">
            <v>交通运输</v>
          </cell>
        </row>
        <row r="233">
          <cell r="C233" t="str">
            <v>郭钦菁</v>
          </cell>
          <cell r="D233" t="str">
            <v>女</v>
          </cell>
          <cell r="E233" t="str">
            <v>共青团员</v>
          </cell>
          <cell r="F233" t="str">
            <v>眷诚斋J124050</v>
          </cell>
          <cell r="G233" t="str">
            <v>交通运输</v>
          </cell>
        </row>
        <row r="234">
          <cell r="C234" t="str">
            <v>蒋鹭</v>
          </cell>
          <cell r="D234" t="str">
            <v>女</v>
          </cell>
          <cell r="E234" t="str">
            <v>共青团员</v>
          </cell>
          <cell r="F234" t="str">
            <v>眷诚斋J124050</v>
          </cell>
          <cell r="G234" t="str">
            <v>交通运输</v>
          </cell>
        </row>
        <row r="235">
          <cell r="C235" t="str">
            <v>胡雅婷</v>
          </cell>
          <cell r="D235" t="str">
            <v>女</v>
          </cell>
          <cell r="E235" t="str">
            <v>中共预备党员</v>
          </cell>
          <cell r="F235" t="str">
            <v>眷诚斋124050</v>
          </cell>
          <cell r="G235" t="str">
            <v>交通运输</v>
          </cell>
        </row>
        <row r="236">
          <cell r="C236" t="str">
            <v>李苏烔</v>
          </cell>
          <cell r="D236" t="str">
            <v>男</v>
          </cell>
          <cell r="E236" t="str">
            <v>中共预备党员</v>
          </cell>
          <cell r="F236" t="str">
            <v>眷诚斋J032027</v>
          </cell>
          <cell r="G236" t="str">
            <v>交通运输</v>
          </cell>
        </row>
        <row r="237">
          <cell r="C237" t="str">
            <v>殷苏平</v>
          </cell>
          <cell r="D237" t="str">
            <v>女</v>
          </cell>
          <cell r="E237" t="str">
            <v>中共党员</v>
          </cell>
          <cell r="F237" t="str">
            <v>眷诚斋J124050</v>
          </cell>
          <cell r="G237" t="str">
            <v>交通运输</v>
          </cell>
        </row>
        <row r="238">
          <cell r="C238" t="str">
            <v>吴澳平</v>
          </cell>
          <cell r="D238" t="str">
            <v>男</v>
          </cell>
          <cell r="E238" t="str">
            <v>中共党员</v>
          </cell>
          <cell r="F238" t="str">
            <v>眷诚斋3栋234</v>
          </cell>
          <cell r="G238" t="str">
            <v>交通运输</v>
          </cell>
        </row>
        <row r="239">
          <cell r="C239" t="str">
            <v>刘震</v>
          </cell>
          <cell r="D239" t="str">
            <v>男</v>
          </cell>
          <cell r="E239" t="str">
            <v>共青团员</v>
          </cell>
          <cell r="F239" t="str">
            <v>眷诚斋3栋234</v>
          </cell>
          <cell r="G239" t="str">
            <v>交通运输</v>
          </cell>
        </row>
        <row r="240">
          <cell r="C240" t="str">
            <v>刘俊杰</v>
          </cell>
          <cell r="D240" t="str">
            <v>男</v>
          </cell>
          <cell r="E240" t="str">
            <v>共青团员</v>
          </cell>
          <cell r="F240" t="str">
            <v>眷诚斋3栋234</v>
          </cell>
          <cell r="G240" t="str">
            <v>交通运输</v>
          </cell>
        </row>
        <row r="241">
          <cell r="C241" t="str">
            <v>陈昱含</v>
          </cell>
          <cell r="D241" t="str">
            <v>女</v>
          </cell>
          <cell r="E241" t="str">
            <v>共青团员</v>
          </cell>
          <cell r="F241" t="str">
            <v>眷诚斋12栋1单元451/中海翠屏湾武侯区泰和二街333</v>
          </cell>
          <cell r="G241" t="str">
            <v>交通运输</v>
          </cell>
        </row>
        <row r="242">
          <cell r="C242" t="str">
            <v>刘浩田</v>
          </cell>
          <cell r="D242" t="str">
            <v>男</v>
          </cell>
          <cell r="E242" t="str">
            <v>共青团员</v>
          </cell>
          <cell r="F242" t="str">
            <v>眷诚斋3栋235</v>
          </cell>
          <cell r="G242" t="str">
            <v>交通运输</v>
          </cell>
        </row>
        <row r="243">
          <cell r="C243" t="str">
            <v>林志煌</v>
          </cell>
          <cell r="D243" t="str">
            <v>男</v>
          </cell>
          <cell r="E243" t="str">
            <v>共青团员</v>
          </cell>
          <cell r="F243" t="str">
            <v>眷诚斋3栋235</v>
          </cell>
          <cell r="G243" t="str">
            <v>交通运输</v>
          </cell>
        </row>
        <row r="244">
          <cell r="C244" t="str">
            <v>杜羽岑</v>
          </cell>
          <cell r="D244" t="str">
            <v>男</v>
          </cell>
          <cell r="E244" t="str">
            <v>共青团员</v>
          </cell>
          <cell r="F244" t="str">
            <v>眷诚斋3栋235/郫都区万家沱路学府名城7栋1单元602</v>
          </cell>
          <cell r="G244" t="str">
            <v>交通运输</v>
          </cell>
        </row>
        <row r="245">
          <cell r="C245" t="str">
            <v>廖代富</v>
          </cell>
          <cell r="D245" t="str">
            <v>男</v>
          </cell>
          <cell r="E245" t="str">
            <v>共青团员</v>
          </cell>
          <cell r="F245" t="str">
            <v>眷诚斋3栋236</v>
          </cell>
          <cell r="G245" t="str">
            <v>交通运输</v>
          </cell>
        </row>
        <row r="246">
          <cell r="C246" t="str">
            <v>唐朝钢</v>
          </cell>
          <cell r="D246" t="str">
            <v>男</v>
          </cell>
          <cell r="E246" t="str">
            <v>共青团员</v>
          </cell>
          <cell r="F246" t="str">
            <v>眷诚斋3栋236</v>
          </cell>
          <cell r="G246" t="str">
            <v>交通运输</v>
          </cell>
        </row>
        <row r="247">
          <cell r="C247" t="str">
            <v>周宇川</v>
          </cell>
          <cell r="D247" t="str">
            <v>男</v>
          </cell>
          <cell r="E247" t="str">
            <v>共青团员</v>
          </cell>
          <cell r="F247" t="str">
            <v>眷诚斋3栋237</v>
          </cell>
          <cell r="G247" t="str">
            <v>交通运输</v>
          </cell>
        </row>
        <row r="248">
          <cell r="C248" t="str">
            <v>杜林</v>
          </cell>
          <cell r="D248" t="str">
            <v>男</v>
          </cell>
          <cell r="E248" t="str">
            <v>群众</v>
          </cell>
          <cell r="F248" t="str">
            <v>眷诚斋3栋236</v>
          </cell>
          <cell r="G248" t="str">
            <v>交通运输</v>
          </cell>
        </row>
        <row r="249">
          <cell r="C249" t="str">
            <v>叶贵锐</v>
          </cell>
          <cell r="D249" t="str">
            <v>男</v>
          </cell>
          <cell r="E249" t="str">
            <v>共青团员</v>
          </cell>
          <cell r="F249" t="str">
            <v>眷诚斋3栋237</v>
          </cell>
          <cell r="G249" t="str">
            <v>交通运输</v>
          </cell>
        </row>
        <row r="250">
          <cell r="C250" t="str">
            <v>牛一帆</v>
          </cell>
          <cell r="D250" t="str">
            <v>男</v>
          </cell>
          <cell r="E250" t="str">
            <v>共青团员</v>
          </cell>
          <cell r="F250" t="str">
            <v>季柳园5栋二单元1203</v>
          </cell>
          <cell r="G250" t="str">
            <v>交通运输</v>
          </cell>
        </row>
        <row r="251">
          <cell r="C251" t="str">
            <v>金小勇</v>
          </cell>
          <cell r="D251" t="str">
            <v>男</v>
          </cell>
          <cell r="E251" t="str">
            <v>共青团员</v>
          </cell>
          <cell r="F251" t="str">
            <v>交大卡布里4单元1604</v>
          </cell>
          <cell r="G251" t="str">
            <v>交通运输</v>
          </cell>
        </row>
        <row r="252">
          <cell r="C252" t="str">
            <v>张强</v>
          </cell>
          <cell r="D252" t="str">
            <v>男</v>
          </cell>
          <cell r="E252" t="str">
            <v>共青团员</v>
          </cell>
          <cell r="F252" t="str">
            <v>眷诚斋3栋237</v>
          </cell>
          <cell r="G252" t="str">
            <v>交通运输</v>
          </cell>
        </row>
        <row r="253">
          <cell r="C253" t="str">
            <v>杨枭</v>
          </cell>
          <cell r="D253" t="str">
            <v>男</v>
          </cell>
          <cell r="E253" t="str">
            <v>共青团员</v>
          </cell>
          <cell r="F253" t="str">
            <v>眷诚斋3栋238</v>
          </cell>
          <cell r="G253" t="str">
            <v>交通运输</v>
          </cell>
        </row>
        <row r="254">
          <cell r="C254" t="str">
            <v>彭子欢</v>
          </cell>
          <cell r="D254" t="str">
            <v>男</v>
          </cell>
          <cell r="E254" t="str">
            <v>共青团员</v>
          </cell>
          <cell r="F254" t="str">
            <v>眷诚斋3栋238</v>
          </cell>
          <cell r="G254" t="str">
            <v>交通运输</v>
          </cell>
        </row>
        <row r="255">
          <cell r="C255" t="str">
            <v>方露蒙</v>
          </cell>
          <cell r="D255" t="str">
            <v>女</v>
          </cell>
          <cell r="E255" t="str">
            <v>共青团员</v>
          </cell>
          <cell r="F255" t="str">
            <v>眷诚斋12栋1单元451</v>
          </cell>
          <cell r="G255" t="str">
            <v>交通运输</v>
          </cell>
        </row>
        <row r="256">
          <cell r="C256" t="str">
            <v>赵明鹃</v>
          </cell>
          <cell r="D256" t="str">
            <v>女</v>
          </cell>
          <cell r="E256" t="str">
            <v>共青团员</v>
          </cell>
          <cell r="F256" t="str">
            <v>眷诚斋12栋1单元451</v>
          </cell>
          <cell r="G256" t="str">
            <v>交通运输</v>
          </cell>
        </row>
        <row r="257">
          <cell r="C257" t="str">
            <v>秦浩</v>
          </cell>
          <cell r="D257" t="str">
            <v>女</v>
          </cell>
          <cell r="E257" t="str">
            <v>中共党员</v>
          </cell>
          <cell r="F257" t="str">
            <v>眷诚斋12栋1单元452</v>
          </cell>
          <cell r="G257" t="str">
            <v>交通运输</v>
          </cell>
        </row>
        <row r="258">
          <cell r="C258" t="str">
            <v>蔡燚</v>
          </cell>
          <cell r="D258" t="str">
            <v>女</v>
          </cell>
          <cell r="E258" t="str">
            <v>中共党员</v>
          </cell>
          <cell r="F258" t="str">
            <v>眷诚斋12栋1单元452</v>
          </cell>
          <cell r="G258" t="str">
            <v>交通运输</v>
          </cell>
        </row>
        <row r="259">
          <cell r="C259" t="str">
            <v>曾巧琼</v>
          </cell>
          <cell r="D259" t="str">
            <v>女</v>
          </cell>
          <cell r="E259" t="str">
            <v>中共预备党员</v>
          </cell>
          <cell r="F259" t="str">
            <v>眷诚斋12栋1单元452</v>
          </cell>
          <cell r="G259" t="str">
            <v>交通运输</v>
          </cell>
        </row>
        <row r="260">
          <cell r="C260" t="str">
            <v>陆煜泓</v>
          </cell>
          <cell r="D260" t="str">
            <v>女</v>
          </cell>
          <cell r="E260" t="str">
            <v>中共党员</v>
          </cell>
          <cell r="F260" t="str">
            <v>眷诚斋12栋1单元452</v>
          </cell>
          <cell r="G260" t="str">
            <v>交通运输</v>
          </cell>
        </row>
        <row r="261">
          <cell r="C261" t="str">
            <v>黄怡玲</v>
          </cell>
          <cell r="D261" t="str">
            <v>女</v>
          </cell>
          <cell r="E261" t="str">
            <v>中共党员</v>
          </cell>
          <cell r="F261" t="str">
            <v>眷诚斋12栋1单元451</v>
          </cell>
          <cell r="G261" t="str">
            <v>交通运输</v>
          </cell>
        </row>
        <row r="262">
          <cell r="C262" t="str">
            <v>孔令恒</v>
          </cell>
          <cell r="D262" t="str">
            <v>男</v>
          </cell>
          <cell r="E262" t="str">
            <v>中共党员</v>
          </cell>
          <cell r="F262" t="str">
            <v>眷诚斋3栋238</v>
          </cell>
          <cell r="G262" t="str">
            <v>物流工程与管理</v>
          </cell>
        </row>
        <row r="263">
          <cell r="C263" t="str">
            <v>欧启晨</v>
          </cell>
          <cell r="D263" t="str">
            <v>女</v>
          </cell>
          <cell r="E263" t="str">
            <v>共青团员</v>
          </cell>
          <cell r="F263" t="str">
            <v>眷诚斋12栋453</v>
          </cell>
          <cell r="G263" t="str">
            <v>物流工程与管理</v>
          </cell>
        </row>
        <row r="264">
          <cell r="C264" t="str">
            <v>王虓虓</v>
          </cell>
          <cell r="D264" t="str">
            <v>女</v>
          </cell>
          <cell r="E264" t="str">
            <v>中共党员</v>
          </cell>
          <cell r="F264" t="str">
            <v>眷诚斋12栋453</v>
          </cell>
          <cell r="G264" t="str">
            <v>物流工程与管理</v>
          </cell>
        </row>
        <row r="265">
          <cell r="C265" t="str">
            <v>孙艳</v>
          </cell>
          <cell r="D265" t="str">
            <v>女</v>
          </cell>
          <cell r="E265" t="str">
            <v>共青团员</v>
          </cell>
          <cell r="F265" t="str">
            <v>眷诚斋12栋453</v>
          </cell>
          <cell r="G265" t="str">
            <v>物流工程与管理</v>
          </cell>
        </row>
        <row r="266">
          <cell r="C266" t="str">
            <v>朱悦</v>
          </cell>
          <cell r="D266" t="str">
            <v>女</v>
          </cell>
          <cell r="E266" t="str">
            <v>共青团员</v>
          </cell>
          <cell r="F266" t="str">
            <v>眷诚斋12栋453</v>
          </cell>
          <cell r="G266" t="str">
            <v>物流工程与管理</v>
          </cell>
        </row>
        <row r="267">
          <cell r="C267" t="str">
            <v>吴泽鹏</v>
          </cell>
          <cell r="D267" t="str">
            <v>男</v>
          </cell>
          <cell r="E267" t="str">
            <v>共青团员</v>
          </cell>
          <cell r="F267" t="str">
            <v>眷诚斋3栋240</v>
          </cell>
          <cell r="G267" t="str">
            <v>物流工程与管理</v>
          </cell>
        </row>
        <row r="268">
          <cell r="C268" t="str">
            <v>赵冰</v>
          </cell>
          <cell r="D268" t="str">
            <v>女</v>
          </cell>
          <cell r="E268" t="str">
            <v>中共党员</v>
          </cell>
          <cell r="F268" t="str">
            <v>眷诚斋12栋457</v>
          </cell>
          <cell r="G268" t="str">
            <v>物流工程与管理</v>
          </cell>
        </row>
        <row r="269">
          <cell r="C269" t="str">
            <v>杨亚丽</v>
          </cell>
          <cell r="D269" t="str">
            <v>女</v>
          </cell>
          <cell r="E269" t="str">
            <v>中共预备党员</v>
          </cell>
          <cell r="F269" t="str">
            <v>眷诚斋12栋1单元457</v>
          </cell>
          <cell r="G269" t="str">
            <v>物流工程与管理</v>
          </cell>
        </row>
        <row r="270">
          <cell r="C270" t="str">
            <v>徐琬佳</v>
          </cell>
          <cell r="D270" t="str">
            <v>女</v>
          </cell>
          <cell r="E270" t="str">
            <v>中共预备党员</v>
          </cell>
          <cell r="F270" t="str">
            <v>眷诚斋12栋1单元457</v>
          </cell>
          <cell r="G270" t="str">
            <v>物流工程与管理</v>
          </cell>
        </row>
        <row r="271">
          <cell r="C271" t="str">
            <v>张博</v>
          </cell>
          <cell r="D271" t="str">
            <v>男</v>
          </cell>
          <cell r="E271" t="str">
            <v>共青团员</v>
          </cell>
          <cell r="F271" t="str">
            <v>J03240</v>
          </cell>
          <cell r="G271" t="str">
            <v>交通运输</v>
          </cell>
        </row>
        <row r="272">
          <cell r="C272" t="str">
            <v>蒋栋辉</v>
          </cell>
          <cell r="D272" t="str">
            <v>男</v>
          </cell>
          <cell r="E272" t="str">
            <v>共青团员</v>
          </cell>
          <cell r="F272" t="str">
            <v>眷诚斋4101</v>
          </cell>
          <cell r="G272" t="str">
            <v>交通运输</v>
          </cell>
        </row>
        <row r="273">
          <cell r="C273" t="str">
            <v>严瑞杰</v>
          </cell>
          <cell r="D273" t="str">
            <v>男</v>
          </cell>
          <cell r="E273" t="str">
            <v>共青团员</v>
          </cell>
          <cell r="F273" t="str">
            <v>郫都区犀浦镇交大·卡布里城1栋902</v>
          </cell>
          <cell r="G273" t="str">
            <v>交通运输</v>
          </cell>
        </row>
        <row r="274">
          <cell r="C274" t="str">
            <v>包孟民</v>
          </cell>
          <cell r="D274" t="str">
            <v>男</v>
          </cell>
          <cell r="E274" t="str">
            <v>中共党员</v>
          </cell>
          <cell r="F274" t="str">
            <v>J041001</v>
          </cell>
          <cell r="G274" t="str">
            <v>交通运输</v>
          </cell>
        </row>
        <row r="275">
          <cell r="C275" t="str">
            <v>梁芮嘉</v>
          </cell>
          <cell r="D275" t="str">
            <v>男</v>
          </cell>
          <cell r="E275" t="str">
            <v>共青团员</v>
          </cell>
          <cell r="F275" t="str">
            <v>卡布里城1栋714号</v>
          </cell>
          <cell r="G275" t="str">
            <v>交通运输</v>
          </cell>
        </row>
        <row r="276">
          <cell r="C276" t="str">
            <v>郝奥星</v>
          </cell>
          <cell r="D276" t="str">
            <v>男</v>
          </cell>
          <cell r="E276" t="str">
            <v>共青团员</v>
          </cell>
          <cell r="F276" t="str">
            <v>眷诚斋4103</v>
          </cell>
          <cell r="G276" t="str">
            <v>交通运输</v>
          </cell>
        </row>
        <row r="277">
          <cell r="C277" t="str">
            <v>肖恩</v>
          </cell>
          <cell r="D277" t="str">
            <v>男</v>
          </cell>
          <cell r="E277" t="str">
            <v>群众</v>
          </cell>
          <cell r="F277" t="str">
            <v>J04103</v>
          </cell>
          <cell r="G277" t="str">
            <v>交通运输</v>
          </cell>
        </row>
        <row r="278">
          <cell r="C278" t="str">
            <v>杨江浩</v>
          </cell>
          <cell r="D278" t="str">
            <v>男</v>
          </cell>
          <cell r="E278" t="str">
            <v>共青团员</v>
          </cell>
          <cell r="F278" t="str">
            <v>J04103</v>
          </cell>
          <cell r="G278" t="str">
            <v>交通运输</v>
          </cell>
        </row>
        <row r="279">
          <cell r="C279" t="str">
            <v>刘晨辉</v>
          </cell>
          <cell r="D279" t="str">
            <v>男</v>
          </cell>
          <cell r="E279" t="str">
            <v>共青团员</v>
          </cell>
          <cell r="F279" t="str">
            <v>J04104</v>
          </cell>
          <cell r="G279" t="str">
            <v>交通运输</v>
          </cell>
        </row>
        <row r="280">
          <cell r="C280" t="str">
            <v>张忠鹏</v>
          </cell>
          <cell r="D280" t="str">
            <v>男</v>
          </cell>
          <cell r="E280" t="str">
            <v>共青团员</v>
          </cell>
          <cell r="F280" t="str">
            <v>眷诚斋04104</v>
          </cell>
          <cell r="G280" t="str">
            <v>交通运输</v>
          </cell>
        </row>
        <row r="281">
          <cell r="C281" t="str">
            <v>王延浩</v>
          </cell>
          <cell r="D281" t="str">
            <v>男</v>
          </cell>
          <cell r="E281" t="str">
            <v>共青团员</v>
          </cell>
          <cell r="F281" t="str">
            <v>眷诚斋04104</v>
          </cell>
          <cell r="G281" t="str">
            <v>交通运输</v>
          </cell>
        </row>
        <row r="282">
          <cell r="C282" t="str">
            <v>王浩宇</v>
          </cell>
          <cell r="D282" t="str">
            <v>男</v>
          </cell>
          <cell r="E282" t="str">
            <v>共青团员</v>
          </cell>
          <cell r="F282" t="str">
            <v>眷诚斋04105</v>
          </cell>
          <cell r="G282" t="str">
            <v>交通运输</v>
          </cell>
        </row>
        <row r="283">
          <cell r="C283" t="str">
            <v>陈飞</v>
          </cell>
          <cell r="D283" t="str">
            <v>男</v>
          </cell>
          <cell r="E283" t="str">
            <v>共青团员</v>
          </cell>
          <cell r="F283" t="str">
            <v>眷诚斋04105</v>
          </cell>
          <cell r="G283" t="str">
            <v>交通运输</v>
          </cell>
        </row>
        <row r="284">
          <cell r="C284" t="str">
            <v>宋鹏发</v>
          </cell>
          <cell r="D284" t="str">
            <v>男</v>
          </cell>
          <cell r="E284" t="str">
            <v>中共党员</v>
          </cell>
          <cell r="F284" t="str">
            <v>眷诚斋04105</v>
          </cell>
          <cell r="G284" t="str">
            <v>交通运输</v>
          </cell>
        </row>
        <row r="285">
          <cell r="C285" t="str">
            <v>刘阳</v>
          </cell>
          <cell r="D285" t="str">
            <v>男</v>
          </cell>
          <cell r="E285" t="str">
            <v>共青团员</v>
          </cell>
          <cell r="F285" t="str">
            <v>府河天成龙门镇2期4单元2003</v>
          </cell>
          <cell r="G285" t="str">
            <v>交通运输</v>
          </cell>
        </row>
        <row r="286">
          <cell r="C286" t="str">
            <v>法慧妍</v>
          </cell>
          <cell r="D286" t="str">
            <v>女</v>
          </cell>
          <cell r="E286" t="str">
            <v>中共党员</v>
          </cell>
          <cell r="F286" t="str">
            <v>交大卡布里城6栋1单元404</v>
          </cell>
          <cell r="G286" t="str">
            <v>交通运输</v>
          </cell>
        </row>
        <row r="287">
          <cell r="C287" t="str">
            <v>张淼</v>
          </cell>
          <cell r="D287" t="str">
            <v>女</v>
          </cell>
          <cell r="E287" t="str">
            <v>共青团员</v>
          </cell>
          <cell r="F287" t="str">
            <v>J124058</v>
          </cell>
          <cell r="G287" t="str">
            <v>交通运输</v>
          </cell>
        </row>
        <row r="288">
          <cell r="C288" t="str">
            <v>王诗仪</v>
          </cell>
          <cell r="D288" t="str">
            <v>女</v>
          </cell>
          <cell r="E288" t="str">
            <v>群众</v>
          </cell>
          <cell r="F288" t="str">
            <v>J124058</v>
          </cell>
          <cell r="G288" t="str">
            <v>交通运输</v>
          </cell>
        </row>
        <row r="289">
          <cell r="C289" t="str">
            <v>胡馨月</v>
          </cell>
          <cell r="D289" t="str">
            <v>女</v>
          </cell>
          <cell r="E289" t="str">
            <v>共青团员</v>
          </cell>
          <cell r="F289" t="str">
            <v>J124058</v>
          </cell>
          <cell r="G289" t="str">
            <v>交通运输</v>
          </cell>
        </row>
        <row r="290">
          <cell r="C290" t="str">
            <v>郑浩月</v>
          </cell>
          <cell r="D290" t="str">
            <v>女</v>
          </cell>
          <cell r="E290" t="str">
            <v>群众</v>
          </cell>
          <cell r="F290" t="str">
            <v>四川省成都市郫都区犀浦镇校园路东段99号，溪地湾小区7栋3单元2904</v>
          </cell>
          <cell r="G290" t="str">
            <v>交通运输</v>
          </cell>
        </row>
        <row r="291">
          <cell r="C291" t="str">
            <v>乔丽莹</v>
          </cell>
          <cell r="D291" t="str">
            <v>女</v>
          </cell>
          <cell r="E291" t="str">
            <v>共青团员</v>
          </cell>
          <cell r="F291" t="str">
            <v>四川省成都市郫都区樟菊园三栋二单元804</v>
          </cell>
          <cell r="G291" t="str">
            <v>交通运输</v>
          </cell>
        </row>
        <row r="292">
          <cell r="C292" t="str">
            <v>周长玉</v>
          </cell>
          <cell r="D292" t="str">
            <v>女</v>
          </cell>
          <cell r="E292" t="str">
            <v>共青团员</v>
          </cell>
          <cell r="F292" t="str">
            <v>樟菊园五栋二单元2403</v>
          </cell>
          <cell r="G292" t="str">
            <v>交通运输</v>
          </cell>
        </row>
        <row r="293">
          <cell r="C293" t="str">
            <v>杜懿佳</v>
          </cell>
          <cell r="D293" t="str">
            <v>女</v>
          </cell>
          <cell r="E293" t="str">
            <v>共青团员</v>
          </cell>
          <cell r="F293" t="str">
            <v>J124059</v>
          </cell>
          <cell r="G293" t="str">
            <v>交通运输</v>
          </cell>
        </row>
        <row r="294">
          <cell r="C294" t="str">
            <v>黄镜入</v>
          </cell>
          <cell r="D294" t="str">
            <v>男</v>
          </cell>
          <cell r="E294" t="str">
            <v>中共预备党员</v>
          </cell>
          <cell r="F294" t="str">
            <v>J032033</v>
          </cell>
          <cell r="G294" t="str">
            <v>交通运输</v>
          </cell>
        </row>
        <row r="295">
          <cell r="C295" t="str">
            <v>王晨宇</v>
          </cell>
          <cell r="D295" t="str">
            <v>女</v>
          </cell>
          <cell r="E295" t="str">
            <v>中共党员</v>
          </cell>
          <cell r="F295" t="str">
            <v>J124057</v>
          </cell>
          <cell r="G295" t="str">
            <v>物流工程与管理</v>
          </cell>
        </row>
        <row r="296">
          <cell r="C296" t="str">
            <v>吴心如</v>
          </cell>
          <cell r="D296" t="str">
            <v>女</v>
          </cell>
          <cell r="E296" t="str">
            <v>共青团员</v>
          </cell>
          <cell r="F296" t="str">
            <v>J124058</v>
          </cell>
          <cell r="G296" t="str">
            <v>物流工程与管理</v>
          </cell>
        </row>
        <row r="297">
          <cell r="C297" t="str">
            <v>许美婷</v>
          </cell>
          <cell r="D297" t="str">
            <v>女</v>
          </cell>
          <cell r="E297" t="str">
            <v>中共党员</v>
          </cell>
          <cell r="F297" t="str">
            <v>万科理想城13栋805</v>
          </cell>
          <cell r="G297" t="str">
            <v>物流工程与管理</v>
          </cell>
        </row>
        <row r="298">
          <cell r="C298" t="str">
            <v>田沛翎</v>
          </cell>
          <cell r="D298" t="str">
            <v>女</v>
          </cell>
          <cell r="E298" t="str">
            <v>中共党员</v>
          </cell>
          <cell r="F298" t="str">
            <v>J124059</v>
          </cell>
          <cell r="G298" t="str">
            <v>物流工程与管理</v>
          </cell>
        </row>
        <row r="299">
          <cell r="C299" t="str">
            <v>孙莉娟</v>
          </cell>
          <cell r="D299" t="str">
            <v>女</v>
          </cell>
          <cell r="E299" t="str">
            <v>中共党员</v>
          </cell>
          <cell r="F299" t="str">
            <v>J124060</v>
          </cell>
          <cell r="G299" t="str">
            <v>物流工程与管理</v>
          </cell>
        </row>
        <row r="300">
          <cell r="C300" t="str">
            <v>万玉春</v>
          </cell>
          <cell r="D300" t="str">
            <v>女</v>
          </cell>
          <cell r="E300" t="str">
            <v>共青团员</v>
          </cell>
          <cell r="F300" t="str">
            <v>J12460</v>
          </cell>
          <cell r="G300" t="str">
            <v>物流工程与管理</v>
          </cell>
        </row>
        <row r="301">
          <cell r="C301" t="str">
            <v>韩浩楠</v>
          </cell>
          <cell r="D301" t="str">
            <v>男</v>
          </cell>
          <cell r="E301" t="str">
            <v>共青团员</v>
          </cell>
          <cell r="F301" t="str">
            <v>J41006</v>
          </cell>
          <cell r="G301" t="str">
            <v>物流工程与管理</v>
          </cell>
        </row>
        <row r="302">
          <cell r="C302" t="str">
            <v>李海锋</v>
          </cell>
          <cell r="D302" t="str">
            <v>男</v>
          </cell>
          <cell r="E302" t="str">
            <v>中共党员</v>
          </cell>
          <cell r="F302" t="str">
            <v>J41006</v>
          </cell>
          <cell r="G302" t="str">
            <v>物流工程与管理</v>
          </cell>
        </row>
        <row r="303">
          <cell r="C303" t="str">
            <v>徐梓脐</v>
          </cell>
          <cell r="D303" t="str">
            <v>女</v>
          </cell>
          <cell r="E303" t="str">
            <v>中共党员</v>
          </cell>
          <cell r="F303" t="str">
            <v>J124060</v>
          </cell>
          <cell r="G303" t="str">
            <v>物流工程与管理</v>
          </cell>
        </row>
        <row r="304">
          <cell r="C304" t="str">
            <v>王光磊</v>
          </cell>
          <cell r="D304" t="str">
            <v>男</v>
          </cell>
          <cell r="E304" t="str">
            <v>共青团员</v>
          </cell>
          <cell r="F304" t="str">
            <v>眷诚斋041007</v>
          </cell>
          <cell r="G304" t="str">
            <v>交通运输</v>
          </cell>
        </row>
        <row r="305">
          <cell r="C305" t="str">
            <v>赵亮</v>
          </cell>
          <cell r="D305" t="str">
            <v>男</v>
          </cell>
          <cell r="E305" t="str">
            <v>中共党员</v>
          </cell>
          <cell r="F305" t="str">
            <v>眷诚斋J041007</v>
          </cell>
          <cell r="G305" t="str">
            <v>交通运输</v>
          </cell>
        </row>
        <row r="306">
          <cell r="C306" t="str">
            <v>郑智渊</v>
          </cell>
          <cell r="D306" t="str">
            <v>男</v>
          </cell>
          <cell r="E306" t="str">
            <v>共青团员</v>
          </cell>
          <cell r="F306" t="str">
            <v>眷诚斋J041007</v>
          </cell>
          <cell r="G306" t="str">
            <v>交通运输</v>
          </cell>
        </row>
        <row r="307">
          <cell r="C307" t="str">
            <v>黄俊</v>
          </cell>
          <cell r="D307" t="str">
            <v>男</v>
          </cell>
          <cell r="E307" t="str">
            <v>共青团员</v>
          </cell>
          <cell r="F307" t="str">
            <v>眷诚斋J041008</v>
          </cell>
          <cell r="G307" t="str">
            <v>交通运输</v>
          </cell>
        </row>
        <row r="308">
          <cell r="C308" t="str">
            <v>周翰</v>
          </cell>
          <cell r="D308" t="str">
            <v>男</v>
          </cell>
          <cell r="E308" t="str">
            <v>中共预备党员</v>
          </cell>
          <cell r="F308" t="str">
            <v>眷诚斋J041008</v>
          </cell>
          <cell r="G308" t="str">
            <v>交通运输</v>
          </cell>
        </row>
        <row r="309">
          <cell r="C309" t="str">
            <v>王福超</v>
          </cell>
          <cell r="D309" t="str">
            <v>男</v>
          </cell>
          <cell r="E309" t="str">
            <v>中共预备党员</v>
          </cell>
          <cell r="F309" t="str">
            <v>眷诚斋J041008</v>
          </cell>
          <cell r="G309" t="str">
            <v>交通运输</v>
          </cell>
        </row>
        <row r="310">
          <cell r="C310" t="str">
            <v>李亮</v>
          </cell>
          <cell r="D310" t="str">
            <v>男</v>
          </cell>
          <cell r="E310" t="str">
            <v>共青团员</v>
          </cell>
          <cell r="F310" t="str">
            <v>眷诚斋J041009</v>
          </cell>
          <cell r="G310" t="str">
            <v>交通运输</v>
          </cell>
        </row>
        <row r="311">
          <cell r="C311" t="str">
            <v>张琦东</v>
          </cell>
          <cell r="D311" t="str">
            <v>男</v>
          </cell>
          <cell r="E311" t="str">
            <v>共青团员</v>
          </cell>
          <cell r="F311" t="str">
            <v>锦西国际1栋467</v>
          </cell>
          <cell r="G311" t="str">
            <v>交通运输</v>
          </cell>
        </row>
        <row r="312">
          <cell r="C312" t="str">
            <v>黄佳祎</v>
          </cell>
          <cell r="D312" t="str">
            <v>男</v>
          </cell>
          <cell r="E312" t="str">
            <v>共青团员</v>
          </cell>
          <cell r="F312" t="str">
            <v>万科一期7-1705、眷诚斋J041009</v>
          </cell>
          <cell r="G312" t="str">
            <v>交通运输</v>
          </cell>
        </row>
        <row r="313">
          <cell r="C313" t="str">
            <v>陈心宇</v>
          </cell>
          <cell r="D313" t="str">
            <v>男</v>
          </cell>
          <cell r="E313" t="str">
            <v>中共预备党员</v>
          </cell>
          <cell r="F313" t="str">
            <v>万科三期8-1-303</v>
          </cell>
          <cell r="G313" t="str">
            <v>交通运输</v>
          </cell>
        </row>
        <row r="314">
          <cell r="C314" t="str">
            <v>张赫洋</v>
          </cell>
          <cell r="D314" t="str">
            <v>男</v>
          </cell>
          <cell r="E314" t="str">
            <v>共青团员</v>
          </cell>
          <cell r="F314" t="str">
            <v>华都路万科理想城四期4#505、眷诚斋J041009</v>
          </cell>
          <cell r="G314" t="str">
            <v>交通运输</v>
          </cell>
        </row>
        <row r="315">
          <cell r="C315" t="str">
            <v>潘恩培</v>
          </cell>
          <cell r="D315" t="str">
            <v>男</v>
          </cell>
          <cell r="E315" t="str">
            <v>中共党员</v>
          </cell>
          <cell r="F315" t="str">
            <v>樟菊园2-2-1304</v>
          </cell>
          <cell r="G315" t="str">
            <v>交通运输</v>
          </cell>
        </row>
        <row r="316">
          <cell r="C316" t="str">
            <v>贺山成</v>
          </cell>
          <cell r="D316" t="str">
            <v>男</v>
          </cell>
          <cell r="E316" t="str">
            <v>共青团员</v>
          </cell>
          <cell r="F316" t="str">
            <v>万科三期8-1-303</v>
          </cell>
          <cell r="G316" t="str">
            <v>交通运输</v>
          </cell>
        </row>
        <row r="317">
          <cell r="C317" t="str">
            <v>周静</v>
          </cell>
          <cell r="D317" t="str">
            <v>女</v>
          </cell>
          <cell r="E317" t="str">
            <v>中共党员</v>
          </cell>
          <cell r="F317" t="str">
            <v>卡布里城2栋3单元1504</v>
          </cell>
          <cell r="G317" t="str">
            <v>交通运输</v>
          </cell>
        </row>
        <row r="318">
          <cell r="C318" t="str">
            <v>先文怡</v>
          </cell>
          <cell r="D318" t="str">
            <v>女</v>
          </cell>
          <cell r="E318" t="str">
            <v>中共党员</v>
          </cell>
          <cell r="F318" t="str">
            <v>四川省成都市锦江区牛沙北路171号澳龙名城、眷诚斋124060</v>
          </cell>
          <cell r="G318" t="str">
            <v>交通运输</v>
          </cell>
        </row>
        <row r="319">
          <cell r="C319" t="str">
            <v>袁洋</v>
          </cell>
          <cell r="D319" t="str">
            <v>女</v>
          </cell>
          <cell r="E319" t="str">
            <v>中共预备党员</v>
          </cell>
          <cell r="F319" t="str">
            <v>眷诚斋124061</v>
          </cell>
          <cell r="G319" t="str">
            <v>交通运输</v>
          </cell>
        </row>
        <row r="320">
          <cell r="C320" t="str">
            <v>马臻</v>
          </cell>
          <cell r="D320" t="str">
            <v>女</v>
          </cell>
          <cell r="E320" t="str">
            <v>共青团员</v>
          </cell>
          <cell r="F320" t="str">
            <v>眷诚斋124061</v>
          </cell>
          <cell r="G320" t="str">
            <v>交通运输</v>
          </cell>
        </row>
        <row r="321">
          <cell r="C321" t="str">
            <v>冉雪君</v>
          </cell>
          <cell r="D321" t="str">
            <v>女</v>
          </cell>
          <cell r="E321" t="str">
            <v>共青团员</v>
          </cell>
          <cell r="F321" t="str">
            <v>眷诚斋124061</v>
          </cell>
          <cell r="G321" t="str">
            <v>交通运输</v>
          </cell>
        </row>
        <row r="322">
          <cell r="C322" t="str">
            <v>黄彦宁</v>
          </cell>
          <cell r="D322" t="str">
            <v>女</v>
          </cell>
          <cell r="E322" t="str">
            <v>中共党员</v>
          </cell>
          <cell r="F322" t="str">
            <v>眷诚斋124061</v>
          </cell>
          <cell r="G322" t="str">
            <v>交通运输</v>
          </cell>
        </row>
        <row r="323">
          <cell r="C323" t="str">
            <v>池欣忆</v>
          </cell>
          <cell r="D323" t="str">
            <v>女</v>
          </cell>
          <cell r="E323" t="str">
            <v>共青团员</v>
          </cell>
          <cell r="F323" t="str">
            <v>眷诚斋124062</v>
          </cell>
          <cell r="G323" t="str">
            <v>交通运输</v>
          </cell>
        </row>
        <row r="324">
          <cell r="C324" t="str">
            <v>刘睿</v>
          </cell>
          <cell r="D324" t="str">
            <v>女</v>
          </cell>
          <cell r="E324" t="str">
            <v>共青团员</v>
          </cell>
          <cell r="F324" t="str">
            <v>交大卡布里城2-3-1504</v>
          </cell>
          <cell r="G324" t="str">
            <v>交通运输</v>
          </cell>
        </row>
        <row r="325">
          <cell r="C325" t="str">
            <v>张悦</v>
          </cell>
          <cell r="D325" t="str">
            <v>女</v>
          </cell>
          <cell r="E325" t="str">
            <v>共青团员</v>
          </cell>
          <cell r="F325" t="str">
            <v>眷诚斋124062</v>
          </cell>
          <cell r="G325" t="str">
            <v>交通运输</v>
          </cell>
        </row>
        <row r="326">
          <cell r="C326" t="str">
            <v>刘雨欣</v>
          </cell>
          <cell r="D326" t="str">
            <v>女</v>
          </cell>
          <cell r="E326" t="str">
            <v>中共党员</v>
          </cell>
          <cell r="F326" t="str">
            <v>眷诚斋124062</v>
          </cell>
          <cell r="G326" t="str">
            <v>交通运输</v>
          </cell>
        </row>
        <row r="327">
          <cell r="C327" t="str">
            <v>刘彦妮</v>
          </cell>
          <cell r="D327" t="str">
            <v>女</v>
          </cell>
          <cell r="E327" t="str">
            <v>中共党员</v>
          </cell>
          <cell r="F327" t="str">
            <v>眷诚斋124062</v>
          </cell>
          <cell r="G327" t="str">
            <v>物流工程与管理</v>
          </cell>
        </row>
        <row r="328">
          <cell r="C328" t="str">
            <v>雷祖英</v>
          </cell>
          <cell r="D328" t="str">
            <v>女</v>
          </cell>
          <cell r="E328" t="str">
            <v>中共党员</v>
          </cell>
          <cell r="F328" t="str">
            <v>眷诚斋124063</v>
          </cell>
          <cell r="G328" t="str">
            <v>物流工程与管理</v>
          </cell>
        </row>
        <row r="329">
          <cell r="C329" t="str">
            <v>杨文广</v>
          </cell>
          <cell r="D329" t="str">
            <v>男</v>
          </cell>
          <cell r="E329" t="str">
            <v>共青团员</v>
          </cell>
          <cell r="F329" t="str">
            <v>眷诚斋041010</v>
          </cell>
          <cell r="G329" t="str">
            <v>物流工程与管理</v>
          </cell>
        </row>
        <row r="330">
          <cell r="C330" t="str">
            <v>杨心叶</v>
          </cell>
          <cell r="D330" t="str">
            <v>女</v>
          </cell>
          <cell r="E330" t="str">
            <v>共青团员</v>
          </cell>
          <cell r="F330" t="str">
            <v>眷诚斋124063</v>
          </cell>
          <cell r="G330" t="str">
            <v>物流工程与管理</v>
          </cell>
        </row>
        <row r="331">
          <cell r="C331" t="str">
            <v>王琳</v>
          </cell>
          <cell r="D331" t="str">
            <v>女</v>
          </cell>
          <cell r="E331" t="str">
            <v>共青团员</v>
          </cell>
          <cell r="F331" t="str">
            <v>眷诚斋124063</v>
          </cell>
          <cell r="G331" t="str">
            <v>物流工程与管理</v>
          </cell>
        </row>
        <row r="332">
          <cell r="C332" t="str">
            <v>闫朴哲</v>
          </cell>
          <cell r="D332" t="str">
            <v>男</v>
          </cell>
          <cell r="E332" t="str">
            <v>共青团员</v>
          </cell>
          <cell r="F332" t="str">
            <v>锦城名都b区9栋  眷诚斋041010</v>
          </cell>
          <cell r="G332" t="str">
            <v>物流工程与管理</v>
          </cell>
        </row>
        <row r="333">
          <cell r="C333" t="str">
            <v>王刚毅</v>
          </cell>
          <cell r="D333" t="str">
            <v>男</v>
          </cell>
          <cell r="E333" t="str">
            <v>群众</v>
          </cell>
          <cell r="F333" t="str">
            <v>眷诚斋041010</v>
          </cell>
          <cell r="G333" t="str">
            <v>物流工程与管理</v>
          </cell>
        </row>
        <row r="334">
          <cell r="C334" t="str">
            <v>刘洋</v>
          </cell>
          <cell r="D334" t="str">
            <v>男</v>
          </cell>
          <cell r="E334" t="str">
            <v>共青团员</v>
          </cell>
          <cell r="F334" t="str">
            <v>眷诚斋041011</v>
          </cell>
          <cell r="G334" t="str">
            <v>物流工程与管理</v>
          </cell>
        </row>
        <row r="335">
          <cell r="C335" t="str">
            <v>李峙岚</v>
          </cell>
          <cell r="D335" t="str">
            <v>男</v>
          </cell>
          <cell r="E335" t="str">
            <v>共青团员</v>
          </cell>
          <cell r="F335" t="str">
            <v>眷诚斋041011</v>
          </cell>
          <cell r="G335" t="str">
            <v>物流工程与管理</v>
          </cell>
        </row>
        <row r="336">
          <cell r="C336" t="str">
            <v>陈弘毅</v>
          </cell>
          <cell r="D336" t="str">
            <v>男</v>
          </cell>
          <cell r="E336" t="str">
            <v>共青团员</v>
          </cell>
          <cell r="F336" t="str">
            <v>J041011</v>
          </cell>
          <cell r="G336" t="str">
            <v>交通运输</v>
          </cell>
        </row>
        <row r="337">
          <cell r="C337" t="str">
            <v>董志鹏</v>
          </cell>
          <cell r="D337" t="str">
            <v>男</v>
          </cell>
          <cell r="E337" t="str">
            <v>共青团员</v>
          </cell>
          <cell r="F337" t="str">
            <v>J041012</v>
          </cell>
          <cell r="G337" t="str">
            <v>交通运输</v>
          </cell>
        </row>
        <row r="338">
          <cell r="C338" t="str">
            <v>向宇</v>
          </cell>
          <cell r="D338" t="str">
            <v>男</v>
          </cell>
          <cell r="E338" t="str">
            <v>共青团员</v>
          </cell>
          <cell r="F338" t="str">
            <v>J041012</v>
          </cell>
          <cell r="G338" t="str">
            <v>交通运输</v>
          </cell>
        </row>
        <row r="339">
          <cell r="C339" t="str">
            <v>王武国庆</v>
          </cell>
          <cell r="D339" t="str">
            <v>男</v>
          </cell>
          <cell r="E339" t="str">
            <v>共青团员</v>
          </cell>
          <cell r="F339" t="str">
            <v>J041012</v>
          </cell>
          <cell r="G339" t="str">
            <v>交通运输</v>
          </cell>
        </row>
        <row r="340">
          <cell r="C340" t="str">
            <v>安乐瑶</v>
          </cell>
          <cell r="D340" t="str">
            <v>女</v>
          </cell>
          <cell r="E340" t="str">
            <v>共青团员</v>
          </cell>
          <cell r="F340" t="str">
            <v>J124063</v>
          </cell>
          <cell r="G340" t="str">
            <v>交通运输</v>
          </cell>
        </row>
        <row r="341">
          <cell r="C341" t="str">
            <v>言芷琪</v>
          </cell>
          <cell r="D341" t="str">
            <v>女</v>
          </cell>
          <cell r="E341" t="str">
            <v>群众</v>
          </cell>
          <cell r="F341" t="str">
            <v>J124064</v>
          </cell>
          <cell r="G341" t="str">
            <v>交通运输</v>
          </cell>
        </row>
        <row r="342">
          <cell r="C342" t="str">
            <v>邹颜刚</v>
          </cell>
          <cell r="D342" t="str">
            <v>男</v>
          </cell>
          <cell r="E342" t="str">
            <v>共青团员</v>
          </cell>
          <cell r="F342" t="str">
            <v>成都市郫都区犀浦万科理想城1期7栋1705</v>
          </cell>
          <cell r="G342" t="str">
            <v>交通运输</v>
          </cell>
        </row>
        <row r="343">
          <cell r="C343" t="str">
            <v>陶子予</v>
          </cell>
          <cell r="D343" t="str">
            <v>男</v>
          </cell>
          <cell r="E343" t="str">
            <v>共青团员</v>
          </cell>
        </row>
        <row r="343">
          <cell r="G343" t="str">
            <v>交通运输</v>
          </cell>
        </row>
        <row r="344">
          <cell r="C344" t="str">
            <v>周泽平</v>
          </cell>
          <cell r="D344" t="str">
            <v>男</v>
          </cell>
          <cell r="E344" t="str">
            <v>共青团员</v>
          </cell>
          <cell r="F344" t="str">
            <v>J041013</v>
          </cell>
          <cell r="G344" t="str">
            <v>交通运输</v>
          </cell>
        </row>
        <row r="345">
          <cell r="C345" t="str">
            <v>扈红君</v>
          </cell>
          <cell r="D345" t="str">
            <v>女</v>
          </cell>
          <cell r="E345" t="str">
            <v>中共党员</v>
          </cell>
          <cell r="F345" t="str">
            <v>J124064/中铁伊莎贝拉2栋2单元401</v>
          </cell>
          <cell r="G345" t="str">
            <v>交通运输</v>
          </cell>
        </row>
        <row r="346">
          <cell r="C346" t="str">
            <v>杨月</v>
          </cell>
          <cell r="D346" t="str">
            <v>女</v>
          </cell>
          <cell r="E346" t="str">
            <v>中共党员</v>
          </cell>
          <cell r="F346" t="str">
            <v>J124064</v>
          </cell>
          <cell r="G346" t="str">
            <v>交通运输</v>
          </cell>
        </row>
        <row r="347">
          <cell r="C347" t="str">
            <v>段海芹</v>
          </cell>
          <cell r="D347" t="str">
            <v>女</v>
          </cell>
          <cell r="E347" t="str">
            <v>共青团员</v>
          </cell>
          <cell r="F347" t="str">
            <v>J124064</v>
          </cell>
          <cell r="G347" t="str">
            <v>交通运输</v>
          </cell>
        </row>
        <row r="348">
          <cell r="C348" t="str">
            <v>万琴</v>
          </cell>
          <cell r="D348" t="str">
            <v>女</v>
          </cell>
          <cell r="E348" t="str">
            <v>中共党员</v>
          </cell>
          <cell r="F348" t="str">
            <v>J121079</v>
          </cell>
          <cell r="G348" t="str">
            <v>交通运输</v>
          </cell>
        </row>
        <row r="349">
          <cell r="C349" t="str">
            <v>杨怀伟</v>
          </cell>
          <cell r="D349" t="str">
            <v>男</v>
          </cell>
          <cell r="E349" t="str">
            <v>中共预备党员</v>
          </cell>
          <cell r="F349" t="str">
            <v>J041013</v>
          </cell>
          <cell r="G349" t="str">
            <v>交通运输</v>
          </cell>
        </row>
        <row r="350">
          <cell r="C350" t="str">
            <v>周明</v>
          </cell>
          <cell r="D350" t="str">
            <v>男</v>
          </cell>
          <cell r="E350" t="str">
            <v>群众</v>
          </cell>
          <cell r="F350" t="str">
            <v>J041014</v>
          </cell>
          <cell r="G350" t="str">
            <v>交通运输</v>
          </cell>
        </row>
        <row r="351">
          <cell r="C351" t="str">
            <v>杨瑞晨</v>
          </cell>
          <cell r="D351" t="str">
            <v>女</v>
          </cell>
          <cell r="E351" t="str">
            <v>共青团员</v>
          </cell>
          <cell r="F351" t="str">
            <v>J121079</v>
          </cell>
          <cell r="G351" t="str">
            <v>交通运输</v>
          </cell>
        </row>
        <row r="352">
          <cell r="C352" t="str">
            <v>张肖</v>
          </cell>
          <cell r="D352" t="str">
            <v>女</v>
          </cell>
          <cell r="E352" t="str">
            <v>共青团员</v>
          </cell>
          <cell r="F352" t="str">
            <v>J121079</v>
          </cell>
          <cell r="G352" t="str">
            <v>交通运输</v>
          </cell>
        </row>
        <row r="353">
          <cell r="C353" t="str">
            <v>张少华</v>
          </cell>
          <cell r="D353" t="str">
            <v>女</v>
          </cell>
          <cell r="E353" t="str">
            <v>共青团员</v>
          </cell>
          <cell r="F353" t="str">
            <v>J121079</v>
          </cell>
          <cell r="G353" t="str">
            <v>交通运输</v>
          </cell>
        </row>
        <row r="354">
          <cell r="C354" t="str">
            <v>陈叶飞</v>
          </cell>
          <cell r="D354" t="str">
            <v>男</v>
          </cell>
          <cell r="E354" t="str">
            <v>共青团员</v>
          </cell>
          <cell r="F354" t="str">
            <v>J041014</v>
          </cell>
          <cell r="G354" t="str">
            <v>交通运输</v>
          </cell>
        </row>
        <row r="355">
          <cell r="C355" t="str">
            <v>万孟雪</v>
          </cell>
          <cell r="D355" t="str">
            <v>女</v>
          </cell>
          <cell r="E355" t="str">
            <v>中共党员</v>
          </cell>
          <cell r="F355" t="str">
            <v>J121080</v>
          </cell>
          <cell r="G355" t="str">
            <v>交通运输</v>
          </cell>
        </row>
        <row r="356">
          <cell r="C356" t="str">
            <v>张寅</v>
          </cell>
          <cell r="D356" t="str">
            <v>男</v>
          </cell>
          <cell r="E356" t="str">
            <v>中共预备党员</v>
          </cell>
          <cell r="F356" t="str">
            <v>J041014</v>
          </cell>
          <cell r="G356" t="str">
            <v>交通运输</v>
          </cell>
        </row>
        <row r="357">
          <cell r="C357" t="str">
            <v>魏宏民</v>
          </cell>
          <cell r="D357" t="str">
            <v>男</v>
          </cell>
          <cell r="E357" t="str">
            <v>中共预备党员</v>
          </cell>
          <cell r="F357" t="str">
            <v>J041015</v>
          </cell>
          <cell r="G357" t="str">
            <v>交通运输</v>
          </cell>
        </row>
        <row r="358">
          <cell r="C358" t="str">
            <v>熊琪</v>
          </cell>
          <cell r="D358" t="str">
            <v>女</v>
          </cell>
          <cell r="E358" t="str">
            <v>共青团员</v>
          </cell>
          <cell r="F358" t="str">
            <v>J121080</v>
          </cell>
          <cell r="G358" t="str">
            <v>物流工程与管理</v>
          </cell>
        </row>
        <row r="359">
          <cell r="C359" t="str">
            <v>邓亦婷</v>
          </cell>
          <cell r="D359" t="str">
            <v>女</v>
          </cell>
          <cell r="E359" t="str">
            <v>共青团员</v>
          </cell>
          <cell r="F359" t="str">
            <v>J121080</v>
          </cell>
          <cell r="G359" t="str">
            <v>物流工程与管理</v>
          </cell>
        </row>
        <row r="360">
          <cell r="C360" t="str">
            <v>唐嘉倪</v>
          </cell>
          <cell r="D360" t="str">
            <v>女</v>
          </cell>
          <cell r="E360" t="str">
            <v>群众</v>
          </cell>
          <cell r="F360" t="str">
            <v>J121080</v>
          </cell>
          <cell r="G360" t="str">
            <v>物流工程与管理</v>
          </cell>
        </row>
        <row r="361">
          <cell r="C361" t="str">
            <v>王昕鹏</v>
          </cell>
          <cell r="D361" t="str">
            <v>男</v>
          </cell>
          <cell r="E361" t="str">
            <v>中共党员</v>
          </cell>
          <cell r="F361" t="str">
            <v>J041015/万科理想城4期5-703</v>
          </cell>
          <cell r="G361" t="str">
            <v>物流工程与管理</v>
          </cell>
        </row>
        <row r="362">
          <cell r="C362" t="str">
            <v>杨皓然</v>
          </cell>
          <cell r="D362" t="str">
            <v>男</v>
          </cell>
          <cell r="E362" t="str">
            <v>共青团员</v>
          </cell>
          <cell r="F362" t="str">
            <v>J041015/万科理想城2期1栋301</v>
          </cell>
          <cell r="G362" t="str">
            <v>物流工程与管理</v>
          </cell>
        </row>
        <row r="363">
          <cell r="C363" t="str">
            <v>吴嘉奕</v>
          </cell>
          <cell r="D363" t="str">
            <v>男</v>
          </cell>
          <cell r="E363" t="str">
            <v>共青团员</v>
          </cell>
          <cell r="F363" t="str">
            <v>J041016</v>
          </cell>
          <cell r="G363" t="str">
            <v>物流工程与管理</v>
          </cell>
        </row>
        <row r="364">
          <cell r="C364" t="str">
            <v>刘任</v>
          </cell>
          <cell r="D364" t="str">
            <v>男</v>
          </cell>
          <cell r="E364" t="str">
            <v>共青团员</v>
          </cell>
          <cell r="F364" t="str">
            <v>J041016/万科理想城2期1栋301</v>
          </cell>
          <cell r="G364" t="str">
            <v>物流工程与管理</v>
          </cell>
        </row>
        <row r="365">
          <cell r="C365" t="str">
            <v>张智越</v>
          </cell>
          <cell r="D365" t="str">
            <v>女</v>
          </cell>
          <cell r="E365" t="str">
            <v>中共党员</v>
          </cell>
          <cell r="F365" t="str">
            <v>J121081</v>
          </cell>
          <cell r="G365" t="str">
            <v>物流工程与管理</v>
          </cell>
        </row>
        <row r="366">
          <cell r="C366" t="str">
            <v>崔莲欣</v>
          </cell>
          <cell r="D366" t="str">
            <v>女</v>
          </cell>
          <cell r="E366" t="str">
            <v>共青团员</v>
          </cell>
          <cell r="F366" t="str">
            <v>J121081</v>
          </cell>
          <cell r="G366" t="str">
            <v>物流工程与管理</v>
          </cell>
        </row>
        <row r="367">
          <cell r="C367" t="str">
            <v>司田雨</v>
          </cell>
          <cell r="D367" t="str">
            <v>男</v>
          </cell>
          <cell r="E367" t="str">
            <v>群众</v>
          </cell>
          <cell r="F367" t="str">
            <v>花照壁西顺街267号</v>
          </cell>
          <cell r="G367" t="str">
            <v>交通运输</v>
          </cell>
        </row>
        <row r="368">
          <cell r="C368" t="str">
            <v>乔宇</v>
          </cell>
          <cell r="D368" t="str">
            <v>男</v>
          </cell>
          <cell r="E368" t="str">
            <v>中共党员</v>
          </cell>
          <cell r="F368" t="str">
            <v>西南交通大学犀浦校区天佑斋二栋021006</v>
          </cell>
          <cell r="G368" t="str">
            <v>物流工程与管理</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334"/>
  <sheetViews>
    <sheetView tabSelected="1" zoomScale="145" zoomScaleNormal="145" topLeftCell="Y235" workbookViewId="0">
      <selection activeCell="AB241" sqref="AB241"/>
    </sheetView>
  </sheetViews>
  <sheetFormatPr defaultColWidth="9" defaultRowHeight="14"/>
  <cols>
    <col min="1" max="1" width="7.10833333333333" style="3" customWidth="1"/>
    <col min="2" max="2" width="15.6666666666667" style="3" customWidth="1"/>
    <col min="3" max="3" width="7.44166666666667" style="3" customWidth="1"/>
    <col min="4" max="5" width="15.2166666666667" style="3" customWidth="1"/>
    <col min="6" max="6" width="10.5583333333333" style="3" customWidth="1"/>
    <col min="7" max="7" width="12.5583333333333" style="3" customWidth="1"/>
    <col min="8" max="8" width="82.3333333333333" style="3" customWidth="1"/>
    <col min="9" max="9" width="39" style="3" customWidth="1"/>
    <col min="10" max="10" width="7.88333333333333" style="3" customWidth="1"/>
    <col min="11" max="11" width="15" style="3" customWidth="1"/>
    <col min="12" max="12" width="26.5" style="3" customWidth="1"/>
    <col min="13" max="13" width="26.775" style="3" customWidth="1"/>
    <col min="14" max="14" width="6.55833333333333" style="3" customWidth="1"/>
    <col min="15" max="15" width="20.5583333333333" style="3" customWidth="1"/>
    <col min="16" max="16" width="10.25" style="3" customWidth="1"/>
    <col min="17" max="17" width="25.2166666666667" style="3" customWidth="1"/>
    <col min="18" max="18" width="11.1666666666667" style="3" customWidth="1"/>
    <col min="19" max="19" width="33.8833333333333" style="3" customWidth="1"/>
    <col min="20" max="20" width="77.5" style="3" customWidth="1"/>
    <col min="21" max="21" width="39" style="3" customWidth="1"/>
    <col min="22" max="22" width="6.775" style="3" customWidth="1"/>
    <col min="23" max="23" width="15" style="3" customWidth="1"/>
    <col min="24" max="24" width="14.1083333333333" style="3" customWidth="1"/>
    <col min="25" max="25" width="34.1083333333333" style="3" customWidth="1"/>
    <col min="26" max="26" width="45" style="3" customWidth="1"/>
    <col min="27" max="27" width="46.775" style="3" customWidth="1"/>
    <col min="28" max="28" width="15" style="3" customWidth="1"/>
    <col min="29" max="29" width="14.1083333333333" style="3" customWidth="1"/>
    <col min="30" max="16384" width="9" style="3"/>
  </cols>
  <sheetData>
    <row r="1" spans="1:29">
      <c r="A1" s="4" t="s">
        <v>0</v>
      </c>
      <c r="B1" s="4" t="s">
        <v>1</v>
      </c>
      <c r="C1" s="4" t="s">
        <v>2</v>
      </c>
      <c r="D1" s="5" t="s">
        <v>3</v>
      </c>
      <c r="E1" s="4" t="s">
        <v>4</v>
      </c>
      <c r="F1" s="4" t="s">
        <v>5</v>
      </c>
      <c r="G1" s="4" t="s">
        <v>6</v>
      </c>
      <c r="H1" s="4" t="s">
        <v>7</v>
      </c>
      <c r="I1" s="4"/>
      <c r="J1" s="4"/>
      <c r="K1" s="4"/>
      <c r="L1" s="4"/>
      <c r="M1" s="4"/>
      <c r="N1" s="4"/>
      <c r="O1" s="4"/>
      <c r="P1" s="4"/>
      <c r="Q1" s="4"/>
      <c r="R1" s="4"/>
      <c r="S1" s="4"/>
      <c r="T1" s="4"/>
      <c r="U1" s="4"/>
      <c r="V1" s="4" t="s">
        <v>8</v>
      </c>
      <c r="W1" s="4" t="s">
        <v>9</v>
      </c>
      <c r="X1" s="4" t="s">
        <v>10</v>
      </c>
      <c r="Y1" s="4"/>
      <c r="Z1" s="4"/>
      <c r="AA1" s="4" t="s">
        <v>11</v>
      </c>
      <c r="AB1" s="4" t="s">
        <v>12</v>
      </c>
      <c r="AC1" s="4" t="s">
        <v>13</v>
      </c>
    </row>
    <row r="2" ht="28" spans="1:29">
      <c r="A2" s="4"/>
      <c r="B2" s="4"/>
      <c r="C2" s="4"/>
      <c r="D2" s="6"/>
      <c r="E2" s="4"/>
      <c r="F2" s="4"/>
      <c r="G2" s="4"/>
      <c r="H2" s="4" t="s">
        <v>14</v>
      </c>
      <c r="I2" s="4" t="s">
        <v>15</v>
      </c>
      <c r="J2" s="4" t="s">
        <v>16</v>
      </c>
      <c r="K2" s="4" t="s">
        <v>15</v>
      </c>
      <c r="L2" s="4" t="s">
        <v>17</v>
      </c>
      <c r="M2" s="4" t="s">
        <v>15</v>
      </c>
      <c r="N2" s="4" t="s">
        <v>18</v>
      </c>
      <c r="O2" s="4" t="s">
        <v>15</v>
      </c>
      <c r="P2" s="4" t="s">
        <v>19</v>
      </c>
      <c r="Q2" s="4" t="s">
        <v>15</v>
      </c>
      <c r="R2" s="4" t="s">
        <v>20</v>
      </c>
      <c r="S2" s="4" t="s">
        <v>15</v>
      </c>
      <c r="T2" s="4" t="s">
        <v>21</v>
      </c>
      <c r="U2" s="4" t="s">
        <v>15</v>
      </c>
      <c r="V2" s="4"/>
      <c r="W2" s="4"/>
      <c r="X2" s="4" t="s">
        <v>22</v>
      </c>
      <c r="Y2" s="4" t="s">
        <v>23</v>
      </c>
      <c r="Z2" s="4" t="s">
        <v>24</v>
      </c>
      <c r="AA2" s="4"/>
      <c r="AB2" s="4"/>
      <c r="AC2" s="4"/>
    </row>
    <row r="3" s="1" customFormat="1" ht="47.55" customHeight="1" spans="1:30">
      <c r="A3" s="7">
        <v>1</v>
      </c>
      <c r="B3" s="7" t="s">
        <v>25</v>
      </c>
      <c r="C3" s="7" t="s">
        <v>26</v>
      </c>
      <c r="D3" s="7" t="str">
        <f>VLOOKUP(C3,[1]Sheet1!$C$1:$G$368,5,FALSE)</f>
        <v>系统科学</v>
      </c>
      <c r="E3" s="7" t="s">
        <v>27</v>
      </c>
      <c r="F3" s="7">
        <v>88.77</v>
      </c>
      <c r="G3" s="7">
        <f>F3*0.45</f>
        <v>39.9465</v>
      </c>
      <c r="H3" s="7"/>
      <c r="I3" s="7"/>
      <c r="J3" s="7"/>
      <c r="K3" s="7"/>
      <c r="L3" s="7"/>
      <c r="M3" s="7"/>
      <c r="N3" s="7"/>
      <c r="O3" s="7"/>
      <c r="P3" s="7"/>
      <c r="Q3" s="7"/>
      <c r="R3" s="7"/>
      <c r="S3" s="7"/>
      <c r="T3" s="7" t="s">
        <v>28</v>
      </c>
      <c r="U3" s="7">
        <v>20</v>
      </c>
      <c r="V3" s="7">
        <f>U3+S3+Q3+O3+M3+K3+I3</f>
        <v>20</v>
      </c>
      <c r="W3" s="7">
        <f>V3*0.45</f>
        <v>9</v>
      </c>
      <c r="X3" s="7" t="s">
        <v>29</v>
      </c>
      <c r="Y3" s="7"/>
      <c r="Z3" s="7"/>
      <c r="AA3" s="7">
        <v>2</v>
      </c>
      <c r="AB3" s="7">
        <f>AA3*0.1</f>
        <v>0.2</v>
      </c>
      <c r="AC3" s="7">
        <f>AB3+W3+G3</f>
        <v>49.1465</v>
      </c>
      <c r="AD3" s="3"/>
    </row>
    <row r="4" s="1" customFormat="1" ht="47.55" customHeight="1" spans="1:30">
      <c r="A4" s="7">
        <v>2</v>
      </c>
      <c r="B4" s="7">
        <v>2021200738</v>
      </c>
      <c r="C4" s="7" t="s">
        <v>30</v>
      </c>
      <c r="D4" s="7" t="str">
        <f>VLOOKUP(C4,[1]Sheet1!$C$1:$G$368,5,FALSE)</f>
        <v>系统科学</v>
      </c>
      <c r="E4" s="7" t="s">
        <v>27</v>
      </c>
      <c r="F4" s="7">
        <v>87.43</v>
      </c>
      <c r="G4" s="7">
        <f t="shared" ref="G4:G67" si="0">F4*0.45</f>
        <v>39.3435</v>
      </c>
      <c r="H4" s="7"/>
      <c r="I4" s="7"/>
      <c r="J4" s="7"/>
      <c r="K4" s="7"/>
      <c r="L4" s="7"/>
      <c r="M4" s="7"/>
      <c r="N4" s="7"/>
      <c r="O4" s="7"/>
      <c r="P4" s="7"/>
      <c r="Q4" s="7"/>
      <c r="R4" s="7"/>
      <c r="S4" s="7"/>
      <c r="T4" s="7" t="s">
        <v>31</v>
      </c>
      <c r="U4" s="7">
        <v>10</v>
      </c>
      <c r="V4" s="7">
        <f t="shared" ref="V4:V67" si="1">U4+S4+Q4+O4+M4+K4+I4</f>
        <v>10</v>
      </c>
      <c r="W4" s="7">
        <f t="shared" ref="W4:W67" si="2">V4*0.45</f>
        <v>4.5</v>
      </c>
      <c r="X4" s="7"/>
      <c r="Y4" s="7"/>
      <c r="Z4" s="7"/>
      <c r="AA4" s="7"/>
      <c r="AB4" s="7">
        <f t="shared" ref="AB4:AB67" si="3">AA4*0.1</f>
        <v>0</v>
      </c>
      <c r="AC4" s="7">
        <f t="shared" ref="AC4:AC67" si="4">AB4+W4+G4</f>
        <v>43.8435</v>
      </c>
      <c r="AD4" s="3"/>
    </row>
    <row r="5" s="1" customFormat="1" ht="47.55" customHeight="1" spans="1:30">
      <c r="A5" s="7">
        <v>3</v>
      </c>
      <c r="B5" s="7">
        <v>2021200739</v>
      </c>
      <c r="C5" s="7" t="s">
        <v>32</v>
      </c>
      <c r="D5" s="7" t="str">
        <f>VLOOKUP(C5,[1]Sheet1!$C$1:$G$368,5,FALSE)</f>
        <v>系统科学</v>
      </c>
      <c r="E5" s="7" t="s">
        <v>33</v>
      </c>
      <c r="F5" s="7">
        <v>89.37</v>
      </c>
      <c r="G5" s="7">
        <f t="shared" si="0"/>
        <v>40.2165</v>
      </c>
      <c r="H5" s="7"/>
      <c r="I5" s="7"/>
      <c r="J5" s="7"/>
      <c r="K5" s="7"/>
      <c r="L5" s="7"/>
      <c r="M5" s="7"/>
      <c r="N5" s="7"/>
      <c r="O5" s="7"/>
      <c r="P5" s="7"/>
      <c r="Q5" s="7"/>
      <c r="R5" s="7"/>
      <c r="S5" s="7"/>
      <c r="T5" s="7" t="s">
        <v>34</v>
      </c>
      <c r="U5" s="7">
        <v>5</v>
      </c>
      <c r="V5" s="7">
        <f t="shared" si="1"/>
        <v>5</v>
      </c>
      <c r="W5" s="7">
        <f t="shared" si="2"/>
        <v>2.25</v>
      </c>
      <c r="X5" s="7" t="s">
        <v>35</v>
      </c>
      <c r="Y5" s="7"/>
      <c r="Z5" s="7"/>
      <c r="AA5" s="7">
        <v>1</v>
      </c>
      <c r="AB5" s="7">
        <f t="shared" si="3"/>
        <v>0.1</v>
      </c>
      <c r="AC5" s="7">
        <f t="shared" si="4"/>
        <v>42.5665</v>
      </c>
      <c r="AD5" s="3"/>
    </row>
    <row r="6" s="1" customFormat="1" ht="47.55" customHeight="1" spans="1:30">
      <c r="A6" s="7">
        <v>4</v>
      </c>
      <c r="B6" s="7">
        <v>2021200740</v>
      </c>
      <c r="C6" s="7" t="s">
        <v>36</v>
      </c>
      <c r="D6" s="7" t="str">
        <f>VLOOKUP(C6,[1]Sheet1!$C$1:$G$368,5,FALSE)</f>
        <v>系统科学</v>
      </c>
      <c r="E6" s="7" t="s">
        <v>27</v>
      </c>
      <c r="F6" s="7">
        <v>85.12</v>
      </c>
      <c r="G6" s="7">
        <f t="shared" si="0"/>
        <v>38.304</v>
      </c>
      <c r="H6" s="7"/>
      <c r="I6" s="7">
        <v>0</v>
      </c>
      <c r="J6" s="7"/>
      <c r="K6" s="7">
        <v>0</v>
      </c>
      <c r="L6" s="7"/>
      <c r="M6" s="7"/>
      <c r="N6" s="7"/>
      <c r="O6" s="7"/>
      <c r="P6" s="7"/>
      <c r="Q6" s="7">
        <v>0</v>
      </c>
      <c r="R6" s="7">
        <v>0</v>
      </c>
      <c r="S6" s="7">
        <v>0</v>
      </c>
      <c r="T6" s="7"/>
      <c r="U6" s="7">
        <v>0</v>
      </c>
      <c r="V6" s="7">
        <f t="shared" si="1"/>
        <v>0</v>
      </c>
      <c r="W6" s="7">
        <f t="shared" si="2"/>
        <v>0</v>
      </c>
      <c r="X6" s="7">
        <v>0</v>
      </c>
      <c r="Y6" s="7">
        <v>0</v>
      </c>
      <c r="Z6" s="7">
        <v>0</v>
      </c>
      <c r="AA6" s="7">
        <v>0</v>
      </c>
      <c r="AB6" s="7">
        <f t="shared" si="3"/>
        <v>0</v>
      </c>
      <c r="AC6" s="7">
        <f t="shared" si="4"/>
        <v>38.304</v>
      </c>
      <c r="AD6" s="3"/>
    </row>
    <row r="7" s="1" customFormat="1" ht="47.55" customHeight="1" spans="1:30">
      <c r="A7" s="7">
        <v>5</v>
      </c>
      <c r="B7" s="7">
        <v>2021200741</v>
      </c>
      <c r="C7" s="7" t="s">
        <v>37</v>
      </c>
      <c r="D7" s="7" t="str">
        <f>VLOOKUP(C7,[1]Sheet1!$C$1:$G$368,5,FALSE)</f>
        <v>交通运输规划与管理</v>
      </c>
      <c r="E7" s="7" t="s">
        <v>38</v>
      </c>
      <c r="F7" s="7">
        <v>85.29</v>
      </c>
      <c r="G7" s="7">
        <f t="shared" si="0"/>
        <v>38.3805</v>
      </c>
      <c r="H7" s="7"/>
      <c r="I7" s="7"/>
      <c r="J7" s="7"/>
      <c r="K7" s="7"/>
      <c r="L7" s="7"/>
      <c r="M7" s="7"/>
      <c r="N7" s="7"/>
      <c r="O7" s="7"/>
      <c r="P7" s="7"/>
      <c r="Q7" s="7"/>
      <c r="R7" s="7"/>
      <c r="S7" s="7"/>
      <c r="T7" s="7" t="s">
        <v>39</v>
      </c>
      <c r="U7" s="7">
        <v>7</v>
      </c>
      <c r="V7" s="7">
        <f t="shared" si="1"/>
        <v>7</v>
      </c>
      <c r="W7" s="7">
        <f t="shared" si="2"/>
        <v>3.15</v>
      </c>
      <c r="X7" s="7"/>
      <c r="Y7" s="7"/>
      <c r="Z7" s="7"/>
      <c r="AA7" s="7"/>
      <c r="AB7" s="7">
        <f t="shared" si="3"/>
        <v>0</v>
      </c>
      <c r="AC7" s="7">
        <f t="shared" si="4"/>
        <v>41.5305</v>
      </c>
      <c r="AD7" s="3"/>
    </row>
    <row r="8" s="1" customFormat="1" ht="47.55" customHeight="1" spans="1:30">
      <c r="A8" s="7">
        <v>6</v>
      </c>
      <c r="B8" s="7">
        <v>2021200742</v>
      </c>
      <c r="C8" s="7" t="s">
        <v>40</v>
      </c>
      <c r="D8" s="7" t="str">
        <f>VLOOKUP(C8,[1]Sheet1!$C$1:$G$368,5,FALSE)</f>
        <v>交通运输规划与管理</v>
      </c>
      <c r="E8" s="7" t="s">
        <v>41</v>
      </c>
      <c r="F8" s="7">
        <v>87.05</v>
      </c>
      <c r="G8" s="7">
        <f t="shared" si="0"/>
        <v>39.1725</v>
      </c>
      <c r="H8" s="7"/>
      <c r="I8" s="7"/>
      <c r="J8" s="7"/>
      <c r="K8" s="7"/>
      <c r="L8" s="7"/>
      <c r="M8" s="7"/>
      <c r="N8" s="7"/>
      <c r="O8" s="7"/>
      <c r="P8" s="7"/>
      <c r="Q8" s="7"/>
      <c r="R8" s="7"/>
      <c r="S8" s="7"/>
      <c r="T8" s="7" t="s">
        <v>42</v>
      </c>
      <c r="U8" s="7">
        <v>5</v>
      </c>
      <c r="V8" s="7">
        <f t="shared" si="1"/>
        <v>5</v>
      </c>
      <c r="W8" s="7">
        <f t="shared" si="2"/>
        <v>2.25</v>
      </c>
      <c r="X8" s="7" t="s">
        <v>43</v>
      </c>
      <c r="Y8" s="7"/>
      <c r="Z8" s="7" t="s">
        <v>44</v>
      </c>
      <c r="AA8" s="7">
        <v>2</v>
      </c>
      <c r="AB8" s="7">
        <f t="shared" si="3"/>
        <v>0.2</v>
      </c>
      <c r="AC8" s="7">
        <f t="shared" si="4"/>
        <v>41.6225</v>
      </c>
      <c r="AD8" s="3"/>
    </row>
    <row r="9" s="1" customFormat="1" ht="47.55" customHeight="1" spans="1:30">
      <c r="A9" s="7">
        <v>7</v>
      </c>
      <c r="B9" s="7">
        <v>2021200743</v>
      </c>
      <c r="C9" s="7" t="s">
        <v>45</v>
      </c>
      <c r="D9" s="7" t="str">
        <f>VLOOKUP(C9,[1]Sheet1!$C$1:$G$368,5,FALSE)</f>
        <v>交通运输规划与管理</v>
      </c>
      <c r="E9" s="7" t="s">
        <v>46</v>
      </c>
      <c r="F9" s="7">
        <v>88.26</v>
      </c>
      <c r="G9" s="7">
        <f t="shared" si="0"/>
        <v>39.717</v>
      </c>
      <c r="H9" s="7"/>
      <c r="I9" s="7">
        <v>0</v>
      </c>
      <c r="J9" s="7"/>
      <c r="K9" s="7">
        <v>0</v>
      </c>
      <c r="L9" s="7"/>
      <c r="M9" s="7"/>
      <c r="N9" s="7"/>
      <c r="O9" s="7"/>
      <c r="P9" s="7"/>
      <c r="Q9" s="7">
        <v>0</v>
      </c>
      <c r="R9" s="7"/>
      <c r="S9" s="7">
        <v>0</v>
      </c>
      <c r="T9" s="7" t="s">
        <v>47</v>
      </c>
      <c r="U9" s="7">
        <v>5</v>
      </c>
      <c r="V9" s="7">
        <f t="shared" si="1"/>
        <v>5</v>
      </c>
      <c r="W9" s="7">
        <f t="shared" si="2"/>
        <v>2.25</v>
      </c>
      <c r="X9" s="7" t="s">
        <v>48</v>
      </c>
      <c r="Y9" s="7"/>
      <c r="Z9" s="7"/>
      <c r="AA9" s="7">
        <v>1</v>
      </c>
      <c r="AB9" s="7">
        <f t="shared" si="3"/>
        <v>0.1</v>
      </c>
      <c r="AC9" s="7">
        <f t="shared" si="4"/>
        <v>42.067</v>
      </c>
      <c r="AD9" s="3"/>
    </row>
    <row r="10" s="1" customFormat="1" ht="47.55" customHeight="1" spans="1:30">
      <c r="A10" s="7">
        <v>8</v>
      </c>
      <c r="B10" s="7">
        <v>2021200744</v>
      </c>
      <c r="C10" s="7" t="s">
        <v>49</v>
      </c>
      <c r="D10" s="7" t="str">
        <f>VLOOKUP(C10,[1]Sheet1!$C$1:$G$368,5,FALSE)</f>
        <v>交通运输规划与管理</v>
      </c>
      <c r="E10" s="7" t="s">
        <v>50</v>
      </c>
      <c r="F10" s="7">
        <v>87.58</v>
      </c>
      <c r="G10" s="7">
        <f t="shared" si="0"/>
        <v>39.411</v>
      </c>
      <c r="H10" s="7"/>
      <c r="I10" s="7"/>
      <c r="J10" s="7"/>
      <c r="K10" s="7"/>
      <c r="L10" s="7"/>
      <c r="M10" s="7"/>
      <c r="N10" s="7"/>
      <c r="O10" s="7"/>
      <c r="P10" s="7"/>
      <c r="Q10" s="7"/>
      <c r="R10" s="7"/>
      <c r="S10" s="7"/>
      <c r="T10" s="7"/>
      <c r="U10" s="7"/>
      <c r="V10" s="7">
        <f t="shared" si="1"/>
        <v>0</v>
      </c>
      <c r="W10" s="7">
        <f t="shared" si="2"/>
        <v>0</v>
      </c>
      <c r="X10" s="7"/>
      <c r="Y10" s="7"/>
      <c r="Z10" s="7"/>
      <c r="AA10" s="7"/>
      <c r="AB10" s="7">
        <f t="shared" si="3"/>
        <v>0</v>
      </c>
      <c r="AC10" s="7">
        <f t="shared" si="4"/>
        <v>39.411</v>
      </c>
      <c r="AD10" s="3"/>
    </row>
    <row r="11" s="1" customFormat="1" ht="47.55" customHeight="1" spans="1:30">
      <c r="A11" s="7">
        <v>9</v>
      </c>
      <c r="B11" s="7">
        <v>2021200745</v>
      </c>
      <c r="C11" s="7" t="s">
        <v>51</v>
      </c>
      <c r="D11" s="7" t="str">
        <f>VLOOKUP(C11,[1]Sheet1!$C$1:$G$368,5,FALSE)</f>
        <v>交通运输规划与管理</v>
      </c>
      <c r="E11" s="7" t="s">
        <v>52</v>
      </c>
      <c r="F11" s="7">
        <v>87.46</v>
      </c>
      <c r="G11" s="7">
        <f t="shared" si="0"/>
        <v>39.357</v>
      </c>
      <c r="H11" s="7"/>
      <c r="I11" s="7"/>
      <c r="J11" s="7"/>
      <c r="K11" s="7"/>
      <c r="L11" s="7"/>
      <c r="M11" s="7"/>
      <c r="N11" s="7"/>
      <c r="O11" s="7"/>
      <c r="P11" s="7"/>
      <c r="Q11" s="7"/>
      <c r="R11" s="7"/>
      <c r="S11" s="7"/>
      <c r="T11" s="7" t="s">
        <v>53</v>
      </c>
      <c r="U11" s="7">
        <v>10</v>
      </c>
      <c r="V11" s="7">
        <f t="shared" si="1"/>
        <v>10</v>
      </c>
      <c r="W11" s="7">
        <f t="shared" si="2"/>
        <v>4.5</v>
      </c>
      <c r="X11" s="7"/>
      <c r="Y11" s="7"/>
      <c r="Z11" s="7"/>
      <c r="AA11" s="7"/>
      <c r="AB11" s="7">
        <f t="shared" si="3"/>
        <v>0</v>
      </c>
      <c r="AC11" s="7">
        <f t="shared" si="4"/>
        <v>43.857</v>
      </c>
      <c r="AD11" s="3"/>
    </row>
    <row r="12" s="1" customFormat="1" ht="47.55" customHeight="1" spans="1:30">
      <c r="A12" s="7">
        <v>10</v>
      </c>
      <c r="B12" s="7">
        <v>2021200746</v>
      </c>
      <c r="C12" s="7" t="s">
        <v>54</v>
      </c>
      <c r="D12" s="7" t="str">
        <f>VLOOKUP(C12,[1]Sheet1!$C$1:$G$368,5,FALSE)</f>
        <v>交通运输规划与管理</v>
      </c>
      <c r="E12" s="7" t="s">
        <v>55</v>
      </c>
      <c r="F12" s="7">
        <v>90.72</v>
      </c>
      <c r="G12" s="7">
        <f t="shared" si="0"/>
        <v>40.824</v>
      </c>
      <c r="H12" s="7"/>
      <c r="I12" s="7"/>
      <c r="J12" s="7"/>
      <c r="K12" s="7"/>
      <c r="L12" s="7"/>
      <c r="M12" s="7"/>
      <c r="N12" s="7"/>
      <c r="O12" s="7"/>
      <c r="P12" s="7"/>
      <c r="Q12" s="7"/>
      <c r="R12" s="7"/>
      <c r="S12" s="7"/>
      <c r="T12" s="7" t="s">
        <v>56</v>
      </c>
      <c r="U12" s="7">
        <v>10</v>
      </c>
      <c r="V12" s="7">
        <f t="shared" si="1"/>
        <v>10</v>
      </c>
      <c r="W12" s="7">
        <f t="shared" si="2"/>
        <v>4.5</v>
      </c>
      <c r="X12" s="7"/>
      <c r="Y12" s="7"/>
      <c r="Z12" s="7"/>
      <c r="AA12" s="7"/>
      <c r="AB12" s="7">
        <f t="shared" si="3"/>
        <v>0</v>
      </c>
      <c r="AC12" s="7">
        <f t="shared" si="4"/>
        <v>45.324</v>
      </c>
      <c r="AD12" s="3"/>
    </row>
    <row r="13" s="1" customFormat="1" ht="47.55" customHeight="1" spans="1:30">
      <c r="A13" s="7">
        <v>11</v>
      </c>
      <c r="B13" s="7">
        <v>2021200747</v>
      </c>
      <c r="C13" s="7" t="s">
        <v>57</v>
      </c>
      <c r="D13" s="7" t="str">
        <f>VLOOKUP(C13,[1]Sheet1!$C$1:$G$368,5,FALSE)</f>
        <v>交通运输规划与管理</v>
      </c>
      <c r="E13" s="7" t="s">
        <v>46</v>
      </c>
      <c r="F13" s="7">
        <v>87.6</v>
      </c>
      <c r="G13" s="7">
        <f t="shared" si="0"/>
        <v>39.42</v>
      </c>
      <c r="H13" s="7"/>
      <c r="I13" s="7"/>
      <c r="J13" s="7"/>
      <c r="K13" s="7"/>
      <c r="L13" s="7"/>
      <c r="M13" s="7"/>
      <c r="N13" s="7"/>
      <c r="O13" s="7"/>
      <c r="P13" s="7"/>
      <c r="Q13" s="7"/>
      <c r="R13" s="7"/>
      <c r="S13" s="7"/>
      <c r="T13" s="7" t="s">
        <v>58</v>
      </c>
      <c r="U13" s="7">
        <v>5</v>
      </c>
      <c r="V13" s="7">
        <f t="shared" si="1"/>
        <v>5</v>
      </c>
      <c r="W13" s="7">
        <f t="shared" si="2"/>
        <v>2.25</v>
      </c>
      <c r="X13" s="7" t="s">
        <v>59</v>
      </c>
      <c r="Y13" s="7"/>
      <c r="Z13" s="7"/>
      <c r="AA13" s="7">
        <v>3</v>
      </c>
      <c r="AB13" s="7">
        <f t="shared" si="3"/>
        <v>0.3</v>
      </c>
      <c r="AC13" s="7">
        <f t="shared" si="4"/>
        <v>41.97</v>
      </c>
      <c r="AD13" s="3"/>
    </row>
    <row r="14" s="1" customFormat="1" ht="47.55" customHeight="1" spans="1:30">
      <c r="A14" s="7">
        <v>12</v>
      </c>
      <c r="B14" s="7">
        <v>2021200748</v>
      </c>
      <c r="C14" s="7" t="s">
        <v>60</v>
      </c>
      <c r="D14" s="7" t="str">
        <f>VLOOKUP(C14,[1]Sheet1!$C$1:$G$368,5,FALSE)</f>
        <v>交通运输规划与管理</v>
      </c>
      <c r="E14" s="7" t="s">
        <v>61</v>
      </c>
      <c r="F14" s="7">
        <v>84.12</v>
      </c>
      <c r="G14" s="7">
        <f t="shared" si="0"/>
        <v>37.854</v>
      </c>
      <c r="H14" s="7"/>
      <c r="I14" s="7"/>
      <c r="J14" s="7"/>
      <c r="K14" s="7"/>
      <c r="L14" s="7"/>
      <c r="M14" s="7"/>
      <c r="N14" s="7"/>
      <c r="O14" s="7"/>
      <c r="P14" s="7"/>
      <c r="Q14" s="7"/>
      <c r="R14" s="7"/>
      <c r="S14" s="7"/>
      <c r="T14" s="7" t="s">
        <v>62</v>
      </c>
      <c r="U14" s="7">
        <v>7</v>
      </c>
      <c r="V14" s="7">
        <f t="shared" si="1"/>
        <v>7</v>
      </c>
      <c r="W14" s="7">
        <f t="shared" si="2"/>
        <v>3.15</v>
      </c>
      <c r="X14" s="7"/>
      <c r="Y14" s="7"/>
      <c r="Z14" s="7"/>
      <c r="AA14" s="7"/>
      <c r="AB14" s="7">
        <f t="shared" si="3"/>
        <v>0</v>
      </c>
      <c r="AC14" s="7">
        <f t="shared" si="4"/>
        <v>41.004</v>
      </c>
      <c r="AD14" s="3"/>
    </row>
    <row r="15" s="1" customFormat="1" ht="47.55" customHeight="1" spans="1:30">
      <c r="A15" s="7">
        <v>13</v>
      </c>
      <c r="B15" s="7">
        <v>2021200749</v>
      </c>
      <c r="C15" s="7" t="s">
        <v>63</v>
      </c>
      <c r="D15" s="7" t="str">
        <f>VLOOKUP(C15,[1]Sheet1!$C$1:$G$368,5,FALSE)</f>
        <v>交通运输规划与管理</v>
      </c>
      <c r="E15" s="7" t="s">
        <v>64</v>
      </c>
      <c r="F15" s="7">
        <v>83.85</v>
      </c>
      <c r="G15" s="7">
        <f t="shared" si="0"/>
        <v>37.7325</v>
      </c>
      <c r="H15" s="7"/>
      <c r="I15" s="7"/>
      <c r="J15" s="7"/>
      <c r="K15" s="7"/>
      <c r="L15" s="7"/>
      <c r="M15" s="7"/>
      <c r="N15" s="7"/>
      <c r="O15" s="7"/>
      <c r="P15" s="7"/>
      <c r="Q15" s="7"/>
      <c r="R15" s="7"/>
      <c r="S15" s="7"/>
      <c r="T15" s="7"/>
      <c r="U15" s="7"/>
      <c r="V15" s="7">
        <f t="shared" si="1"/>
        <v>0</v>
      </c>
      <c r="W15" s="7">
        <f t="shared" si="2"/>
        <v>0</v>
      </c>
      <c r="X15" s="7"/>
      <c r="Y15" s="7"/>
      <c r="Z15" s="7"/>
      <c r="AA15" s="7"/>
      <c r="AB15" s="7">
        <f t="shared" si="3"/>
        <v>0</v>
      </c>
      <c r="AC15" s="7">
        <f t="shared" si="4"/>
        <v>37.7325</v>
      </c>
      <c r="AD15" s="3"/>
    </row>
    <row r="16" s="1" customFormat="1" ht="47.55" customHeight="1" spans="1:30">
      <c r="A16" s="7">
        <v>14</v>
      </c>
      <c r="B16" s="7">
        <v>2021200750</v>
      </c>
      <c r="C16" s="7" t="s">
        <v>65</v>
      </c>
      <c r="D16" s="7" t="str">
        <f>VLOOKUP(C16,[1]Sheet1!$C$1:$G$368,5,FALSE)</f>
        <v>交通运输规划与管理</v>
      </c>
      <c r="E16" s="7" t="s">
        <v>66</v>
      </c>
      <c r="F16" s="7">
        <v>83.78</v>
      </c>
      <c r="G16" s="7">
        <f t="shared" si="0"/>
        <v>37.701</v>
      </c>
      <c r="H16" s="7"/>
      <c r="I16" s="7">
        <v>0</v>
      </c>
      <c r="J16" s="7"/>
      <c r="K16" s="7">
        <v>0</v>
      </c>
      <c r="L16" s="7"/>
      <c r="M16" s="7"/>
      <c r="N16" s="7"/>
      <c r="O16" s="7"/>
      <c r="P16" s="7"/>
      <c r="Q16" s="7">
        <v>0</v>
      </c>
      <c r="R16" s="7" t="s">
        <v>67</v>
      </c>
      <c r="S16" s="7">
        <v>0</v>
      </c>
      <c r="T16" s="7"/>
      <c r="U16" s="7">
        <v>0</v>
      </c>
      <c r="V16" s="7">
        <f t="shared" si="1"/>
        <v>0</v>
      </c>
      <c r="W16" s="7">
        <f t="shared" si="2"/>
        <v>0</v>
      </c>
      <c r="X16" s="7" t="s">
        <v>67</v>
      </c>
      <c r="Y16" s="7" t="s">
        <v>67</v>
      </c>
      <c r="Z16" s="7" t="s">
        <v>67</v>
      </c>
      <c r="AA16" s="7">
        <v>0</v>
      </c>
      <c r="AB16" s="7">
        <f t="shared" si="3"/>
        <v>0</v>
      </c>
      <c r="AC16" s="7">
        <f t="shared" si="4"/>
        <v>37.701</v>
      </c>
      <c r="AD16" s="3"/>
    </row>
    <row r="17" s="1" customFormat="1" ht="47.55" customHeight="1" spans="1:30">
      <c r="A17" s="7">
        <v>15</v>
      </c>
      <c r="B17" s="7">
        <v>2021200751</v>
      </c>
      <c r="C17" s="7" t="s">
        <v>68</v>
      </c>
      <c r="D17" s="7" t="str">
        <f>VLOOKUP(C17,[1]Sheet1!$C$1:$G$368,5,FALSE)</f>
        <v>交通运输规划与管理</v>
      </c>
      <c r="E17" s="7" t="s">
        <v>69</v>
      </c>
      <c r="F17" s="7">
        <v>86.62</v>
      </c>
      <c r="G17" s="7">
        <f t="shared" si="0"/>
        <v>38.979</v>
      </c>
      <c r="H17" s="7"/>
      <c r="I17" s="7"/>
      <c r="J17" s="7"/>
      <c r="K17" s="7"/>
      <c r="L17" s="7" t="s">
        <v>70</v>
      </c>
      <c r="M17" s="7">
        <v>4</v>
      </c>
      <c r="N17" s="7"/>
      <c r="O17" s="7"/>
      <c r="P17" s="7"/>
      <c r="Q17" s="7"/>
      <c r="R17" s="7"/>
      <c r="S17" s="7"/>
      <c r="T17" s="7" t="s">
        <v>71</v>
      </c>
      <c r="U17" s="7">
        <v>5</v>
      </c>
      <c r="V17" s="7">
        <f t="shared" si="1"/>
        <v>9</v>
      </c>
      <c r="W17" s="7">
        <f t="shared" si="2"/>
        <v>4.05</v>
      </c>
      <c r="X17" s="7"/>
      <c r="Y17" s="7"/>
      <c r="Z17" s="7"/>
      <c r="AA17" s="7"/>
      <c r="AB17" s="7">
        <f t="shared" si="3"/>
        <v>0</v>
      </c>
      <c r="AC17" s="7">
        <f t="shared" si="4"/>
        <v>43.029</v>
      </c>
      <c r="AD17" s="3"/>
    </row>
    <row r="18" s="1" customFormat="1" ht="47.55" customHeight="1" spans="1:30">
      <c r="A18" s="7">
        <v>16</v>
      </c>
      <c r="B18" s="7">
        <v>2021200752</v>
      </c>
      <c r="C18" s="7" t="s">
        <v>72</v>
      </c>
      <c r="D18" s="7" t="str">
        <f>VLOOKUP(C18,[1]Sheet1!$C$1:$G$368,5,FALSE)</f>
        <v>交通运输规划与管理</v>
      </c>
      <c r="E18" s="7" t="s">
        <v>73</v>
      </c>
      <c r="F18" s="7">
        <v>86.48</v>
      </c>
      <c r="G18" s="7">
        <f t="shared" si="0"/>
        <v>38.916</v>
      </c>
      <c r="H18" s="7"/>
      <c r="I18" s="7">
        <v>0</v>
      </c>
      <c r="J18" s="7"/>
      <c r="K18" s="7">
        <v>0</v>
      </c>
      <c r="L18" s="7"/>
      <c r="M18" s="7"/>
      <c r="N18" s="7"/>
      <c r="O18" s="7"/>
      <c r="P18" s="7"/>
      <c r="Q18" s="7">
        <v>0</v>
      </c>
      <c r="R18" s="7">
        <v>0</v>
      </c>
      <c r="S18" s="7">
        <v>0</v>
      </c>
      <c r="T18" s="7" t="s">
        <v>74</v>
      </c>
      <c r="U18" s="7">
        <v>10</v>
      </c>
      <c r="V18" s="7">
        <f t="shared" si="1"/>
        <v>10</v>
      </c>
      <c r="W18" s="7">
        <f t="shared" si="2"/>
        <v>4.5</v>
      </c>
      <c r="X18" s="7" t="s">
        <v>75</v>
      </c>
      <c r="Y18" s="7"/>
      <c r="Z18" s="7" t="s">
        <v>76</v>
      </c>
      <c r="AA18" s="7">
        <v>2.25</v>
      </c>
      <c r="AB18" s="7">
        <f t="shared" si="3"/>
        <v>0.225</v>
      </c>
      <c r="AC18" s="7">
        <f t="shared" si="4"/>
        <v>43.641</v>
      </c>
      <c r="AD18" s="3"/>
    </row>
    <row r="19" s="1" customFormat="1" ht="47.55" customHeight="1" spans="1:30">
      <c r="A19" s="7">
        <v>17</v>
      </c>
      <c r="B19" s="7">
        <v>2021200753</v>
      </c>
      <c r="C19" s="7" t="s">
        <v>77</v>
      </c>
      <c r="D19" s="7" t="str">
        <f>VLOOKUP(C19,[1]Sheet1!$C$1:$G$368,5,FALSE)</f>
        <v>交通运输规划与管理</v>
      </c>
      <c r="E19" s="7" t="s">
        <v>78</v>
      </c>
      <c r="F19" s="7">
        <v>83.71</v>
      </c>
      <c r="G19" s="7">
        <f t="shared" si="0"/>
        <v>37.6695</v>
      </c>
      <c r="H19" s="7"/>
      <c r="I19" s="7">
        <v>0</v>
      </c>
      <c r="J19" s="7"/>
      <c r="K19" s="7">
        <v>0</v>
      </c>
      <c r="L19" s="7"/>
      <c r="M19" s="7"/>
      <c r="N19" s="7"/>
      <c r="O19" s="7"/>
      <c r="P19" s="7"/>
      <c r="Q19" s="7">
        <v>0</v>
      </c>
      <c r="R19" s="7">
        <v>0</v>
      </c>
      <c r="S19" s="7">
        <v>0</v>
      </c>
      <c r="T19" s="7"/>
      <c r="U19" s="7">
        <v>0</v>
      </c>
      <c r="V19" s="7">
        <f t="shared" si="1"/>
        <v>0</v>
      </c>
      <c r="W19" s="7">
        <f t="shared" si="2"/>
        <v>0</v>
      </c>
      <c r="X19" s="7">
        <v>0</v>
      </c>
      <c r="Y19" s="7">
        <v>0</v>
      </c>
      <c r="Z19" s="7">
        <v>0</v>
      </c>
      <c r="AA19" s="7">
        <v>0</v>
      </c>
      <c r="AB19" s="7">
        <f t="shared" si="3"/>
        <v>0</v>
      </c>
      <c r="AC19" s="7">
        <f t="shared" si="4"/>
        <v>37.6695</v>
      </c>
      <c r="AD19" s="3"/>
    </row>
    <row r="20" s="1" customFormat="1" ht="47.55" customHeight="1" spans="1:30">
      <c r="A20" s="7">
        <v>18</v>
      </c>
      <c r="B20" s="7">
        <v>2021200754</v>
      </c>
      <c r="C20" s="7" t="s">
        <v>79</v>
      </c>
      <c r="D20" s="7" t="str">
        <f>VLOOKUP(C20,[1]Sheet1!$C$1:$G$368,5,FALSE)</f>
        <v>交通运输规划与管理</v>
      </c>
      <c r="E20" s="7" t="s">
        <v>78</v>
      </c>
      <c r="F20" s="7">
        <v>88.6</v>
      </c>
      <c r="G20" s="7">
        <f t="shared" si="0"/>
        <v>39.87</v>
      </c>
      <c r="H20" s="7"/>
      <c r="I20" s="7">
        <v>0</v>
      </c>
      <c r="J20" s="7"/>
      <c r="K20" s="7">
        <v>0</v>
      </c>
      <c r="L20" s="7"/>
      <c r="M20" s="7"/>
      <c r="N20" s="7"/>
      <c r="O20" s="7"/>
      <c r="P20" s="7"/>
      <c r="Q20" s="7">
        <v>0</v>
      </c>
      <c r="R20" s="7"/>
      <c r="S20" s="7">
        <v>0</v>
      </c>
      <c r="T20" s="7" t="s">
        <v>80</v>
      </c>
      <c r="U20" s="7">
        <v>5</v>
      </c>
      <c r="V20" s="7">
        <f t="shared" si="1"/>
        <v>5</v>
      </c>
      <c r="W20" s="7">
        <f t="shared" si="2"/>
        <v>2.25</v>
      </c>
      <c r="X20" s="7"/>
      <c r="Y20" s="7"/>
      <c r="Z20" s="7"/>
      <c r="AA20" s="7">
        <v>0</v>
      </c>
      <c r="AB20" s="7">
        <f t="shared" si="3"/>
        <v>0</v>
      </c>
      <c r="AC20" s="7">
        <f t="shared" si="4"/>
        <v>42.12</v>
      </c>
      <c r="AD20" s="3"/>
    </row>
    <row r="21" s="1" customFormat="1" ht="47.55" customHeight="1" spans="1:30">
      <c r="A21" s="7">
        <v>19</v>
      </c>
      <c r="B21" s="7" t="s">
        <v>81</v>
      </c>
      <c r="C21" s="7" t="s">
        <v>82</v>
      </c>
      <c r="D21" s="7" t="str">
        <f>VLOOKUP(C21,[1]Sheet1!$C$1:$G$368,5,FALSE)</f>
        <v>交通运输规划与管理</v>
      </c>
      <c r="E21" s="7" t="s">
        <v>83</v>
      </c>
      <c r="F21" s="7">
        <v>87.13</v>
      </c>
      <c r="G21" s="7">
        <f t="shared" si="0"/>
        <v>39.2085</v>
      </c>
      <c r="H21" s="7"/>
      <c r="I21" s="7"/>
      <c r="J21" s="7"/>
      <c r="K21" s="7"/>
      <c r="L21" s="7"/>
      <c r="M21" s="7"/>
      <c r="N21" s="7"/>
      <c r="O21" s="7"/>
      <c r="P21" s="7"/>
      <c r="Q21" s="7"/>
      <c r="R21" s="7"/>
      <c r="S21" s="7"/>
      <c r="T21" s="7" t="s">
        <v>84</v>
      </c>
      <c r="U21" s="7">
        <v>5</v>
      </c>
      <c r="V21" s="7">
        <f t="shared" si="1"/>
        <v>5</v>
      </c>
      <c r="W21" s="7">
        <f t="shared" si="2"/>
        <v>2.25</v>
      </c>
      <c r="X21" s="7"/>
      <c r="Y21" s="7"/>
      <c r="Z21" s="7"/>
      <c r="AA21" s="7">
        <v>0</v>
      </c>
      <c r="AB21" s="7">
        <f t="shared" si="3"/>
        <v>0</v>
      </c>
      <c r="AC21" s="7">
        <f t="shared" si="4"/>
        <v>41.4585</v>
      </c>
      <c r="AD21" s="3"/>
    </row>
    <row r="22" s="1" customFormat="1" ht="47.55" customHeight="1" spans="1:30">
      <c r="A22" s="7">
        <v>20</v>
      </c>
      <c r="B22" s="7">
        <v>2021200756</v>
      </c>
      <c r="C22" s="7" t="s">
        <v>85</v>
      </c>
      <c r="D22" s="7" t="str">
        <f>VLOOKUP(C22,[1]Sheet1!$C$1:$G$368,5,FALSE)</f>
        <v>交通运输规划与管理</v>
      </c>
      <c r="E22" s="7" t="s">
        <v>86</v>
      </c>
      <c r="F22" s="7">
        <v>86.42</v>
      </c>
      <c r="G22" s="7">
        <f t="shared" si="0"/>
        <v>38.889</v>
      </c>
      <c r="H22" s="7"/>
      <c r="I22" s="7"/>
      <c r="J22" s="7"/>
      <c r="K22" s="7"/>
      <c r="L22" s="7"/>
      <c r="M22" s="7"/>
      <c r="N22" s="7"/>
      <c r="O22" s="7"/>
      <c r="P22" s="7"/>
      <c r="Q22" s="7"/>
      <c r="R22" s="7"/>
      <c r="S22" s="7"/>
      <c r="T22" s="7" t="s">
        <v>58</v>
      </c>
      <c r="U22" s="7">
        <v>5</v>
      </c>
      <c r="V22" s="7">
        <f t="shared" si="1"/>
        <v>5</v>
      </c>
      <c r="W22" s="7">
        <f t="shared" si="2"/>
        <v>2.25</v>
      </c>
      <c r="X22" s="7"/>
      <c r="Y22" s="7"/>
      <c r="Z22" s="7"/>
      <c r="AA22" s="7"/>
      <c r="AB22" s="7">
        <f t="shared" si="3"/>
        <v>0</v>
      </c>
      <c r="AC22" s="7">
        <f t="shared" si="4"/>
        <v>41.139</v>
      </c>
      <c r="AD22" s="3"/>
    </row>
    <row r="23" s="1" customFormat="1" ht="47.55" customHeight="1" spans="1:30">
      <c r="A23" s="7">
        <v>21</v>
      </c>
      <c r="B23" s="7">
        <v>2021200757</v>
      </c>
      <c r="C23" s="7" t="s">
        <v>87</v>
      </c>
      <c r="D23" s="7" t="str">
        <f>VLOOKUP(C23,[1]Sheet1!$C$1:$G$368,5,FALSE)</f>
        <v>交通运输规划与管理</v>
      </c>
      <c r="E23" s="7" t="s">
        <v>88</v>
      </c>
      <c r="F23" s="7">
        <v>84.57</v>
      </c>
      <c r="G23" s="7">
        <f t="shared" si="0"/>
        <v>38.0565</v>
      </c>
      <c r="H23" s="7"/>
      <c r="I23" s="7"/>
      <c r="J23" s="7"/>
      <c r="K23" s="7"/>
      <c r="L23" s="7"/>
      <c r="M23" s="7"/>
      <c r="N23" s="7"/>
      <c r="O23" s="7"/>
      <c r="P23" s="7"/>
      <c r="Q23" s="7"/>
      <c r="R23" s="7"/>
      <c r="S23" s="7"/>
      <c r="T23" s="7" t="s">
        <v>89</v>
      </c>
      <c r="U23" s="7">
        <v>5</v>
      </c>
      <c r="V23" s="7">
        <f t="shared" si="1"/>
        <v>5</v>
      </c>
      <c r="W23" s="7">
        <f t="shared" si="2"/>
        <v>2.25</v>
      </c>
      <c r="X23" s="7"/>
      <c r="Y23" s="7"/>
      <c r="Z23" s="7"/>
      <c r="AA23" s="7"/>
      <c r="AB23" s="7">
        <f t="shared" si="3"/>
        <v>0</v>
      </c>
      <c r="AC23" s="7">
        <f t="shared" si="4"/>
        <v>40.3065</v>
      </c>
      <c r="AD23" s="3"/>
    </row>
    <row r="24" s="1" customFormat="1" ht="47.55" customHeight="1" spans="1:30">
      <c r="A24" s="7">
        <v>22</v>
      </c>
      <c r="B24" s="7">
        <v>2021200759</v>
      </c>
      <c r="C24" s="7" t="s">
        <v>90</v>
      </c>
      <c r="D24" s="7" t="str">
        <f>VLOOKUP(C24,[1]Sheet1!$C$1:$G$368,5,FALSE)</f>
        <v>交通运输规划与管理</v>
      </c>
      <c r="E24" s="7" t="s">
        <v>91</v>
      </c>
      <c r="F24" s="7">
        <v>86.66</v>
      </c>
      <c r="G24" s="7">
        <f t="shared" si="0"/>
        <v>38.997</v>
      </c>
      <c r="H24" s="7"/>
      <c r="I24" s="7"/>
      <c r="J24" s="7"/>
      <c r="K24" s="7"/>
      <c r="L24" s="7"/>
      <c r="M24" s="7"/>
      <c r="N24" s="7"/>
      <c r="O24" s="7"/>
      <c r="P24" s="7"/>
      <c r="Q24" s="7"/>
      <c r="R24" s="7"/>
      <c r="S24" s="7"/>
      <c r="T24" s="7" t="s">
        <v>92</v>
      </c>
      <c r="U24" s="7">
        <v>15</v>
      </c>
      <c r="V24" s="7">
        <f t="shared" si="1"/>
        <v>15</v>
      </c>
      <c r="W24" s="7">
        <f t="shared" si="2"/>
        <v>6.75</v>
      </c>
      <c r="X24" s="7"/>
      <c r="Y24" s="7"/>
      <c r="Z24" s="7" t="s">
        <v>93</v>
      </c>
      <c r="AA24" s="7">
        <v>3.75</v>
      </c>
      <c r="AB24" s="7">
        <f t="shared" si="3"/>
        <v>0.375</v>
      </c>
      <c r="AC24" s="7">
        <f t="shared" si="4"/>
        <v>46.122</v>
      </c>
      <c r="AD24" s="3"/>
    </row>
    <row r="25" s="1" customFormat="1" ht="47.55" customHeight="1" spans="1:30">
      <c r="A25" s="7">
        <v>23</v>
      </c>
      <c r="B25" s="7">
        <v>2021200760</v>
      </c>
      <c r="C25" s="7" t="s">
        <v>94</v>
      </c>
      <c r="D25" s="7" t="str">
        <f>VLOOKUP(C25,[1]Sheet1!$C$1:$G$368,5,FALSE)</f>
        <v>交通运输规划与管理</v>
      </c>
      <c r="E25" s="7" t="s">
        <v>95</v>
      </c>
      <c r="F25" s="7">
        <v>83.38</v>
      </c>
      <c r="G25" s="7">
        <f t="shared" si="0"/>
        <v>37.521</v>
      </c>
      <c r="H25" s="7"/>
      <c r="I25" s="7"/>
      <c r="J25" s="7"/>
      <c r="K25" s="7"/>
      <c r="L25" s="7"/>
      <c r="M25" s="7"/>
      <c r="N25" s="7"/>
      <c r="O25" s="7"/>
      <c r="P25" s="7"/>
      <c r="Q25" s="7"/>
      <c r="R25" s="7"/>
      <c r="S25" s="7"/>
      <c r="T25" s="7"/>
      <c r="U25" s="7"/>
      <c r="V25" s="7">
        <f t="shared" si="1"/>
        <v>0</v>
      </c>
      <c r="W25" s="7">
        <f t="shared" si="2"/>
        <v>0</v>
      </c>
      <c r="X25" s="7"/>
      <c r="Y25" s="7"/>
      <c r="Z25" s="7" t="s">
        <v>96</v>
      </c>
      <c r="AA25" s="7">
        <v>1</v>
      </c>
      <c r="AB25" s="7">
        <f t="shared" si="3"/>
        <v>0.1</v>
      </c>
      <c r="AC25" s="7">
        <f t="shared" si="4"/>
        <v>37.621</v>
      </c>
      <c r="AD25" s="3"/>
    </row>
    <row r="26" s="1" customFormat="1" ht="47.55" customHeight="1" spans="1:30">
      <c r="A26" s="7">
        <v>24</v>
      </c>
      <c r="B26" s="7">
        <v>2021200771</v>
      </c>
      <c r="C26" s="7" t="s">
        <v>97</v>
      </c>
      <c r="D26" s="7" t="str">
        <f>VLOOKUP(C26,[1]Sheet1!$C$1:$G$368,5,FALSE)</f>
        <v>交通运输规划与管理</v>
      </c>
      <c r="E26" s="7" t="s">
        <v>98</v>
      </c>
      <c r="F26" s="7">
        <v>90.15</v>
      </c>
      <c r="G26" s="7">
        <f t="shared" si="0"/>
        <v>40.5675</v>
      </c>
      <c r="H26" s="7"/>
      <c r="I26" s="7"/>
      <c r="J26" s="7"/>
      <c r="K26" s="7"/>
      <c r="L26" s="7"/>
      <c r="M26" s="7"/>
      <c r="N26" s="7"/>
      <c r="O26" s="7"/>
      <c r="P26" s="7"/>
      <c r="Q26" s="7"/>
      <c r="R26" s="7"/>
      <c r="S26" s="7"/>
      <c r="T26" s="7" t="s">
        <v>99</v>
      </c>
      <c r="U26" s="7">
        <v>15</v>
      </c>
      <c r="V26" s="7">
        <f t="shared" si="1"/>
        <v>15</v>
      </c>
      <c r="W26" s="7">
        <f t="shared" si="2"/>
        <v>6.75</v>
      </c>
      <c r="X26" s="7" t="s">
        <v>100</v>
      </c>
      <c r="Y26" s="7"/>
      <c r="Z26" s="7"/>
      <c r="AA26" s="7">
        <v>3</v>
      </c>
      <c r="AB26" s="7">
        <f t="shared" si="3"/>
        <v>0.3</v>
      </c>
      <c r="AC26" s="7">
        <f t="shared" si="4"/>
        <v>47.6175</v>
      </c>
      <c r="AD26" s="3"/>
    </row>
    <row r="27" s="1" customFormat="1" ht="47.55" customHeight="1" spans="1:30">
      <c r="A27" s="7">
        <v>25</v>
      </c>
      <c r="B27" s="7">
        <v>2021200804</v>
      </c>
      <c r="C27" s="7" t="s">
        <v>101</v>
      </c>
      <c r="D27" s="7" t="str">
        <f>VLOOKUP(C27,[1]Sheet1!$C$1:$G$368,5,FALSE)</f>
        <v>物流工程</v>
      </c>
      <c r="E27" s="7" t="s">
        <v>102</v>
      </c>
      <c r="F27" s="7">
        <v>84.54</v>
      </c>
      <c r="G27" s="7">
        <f t="shared" si="0"/>
        <v>38.043</v>
      </c>
      <c r="H27" s="7"/>
      <c r="I27" s="7"/>
      <c r="J27" s="7"/>
      <c r="K27" s="7"/>
      <c r="L27" s="7"/>
      <c r="M27" s="7"/>
      <c r="N27" s="7"/>
      <c r="O27" s="7"/>
      <c r="P27" s="7"/>
      <c r="Q27" s="7"/>
      <c r="R27" s="7"/>
      <c r="S27" s="7"/>
      <c r="T27" s="7"/>
      <c r="U27" s="7"/>
      <c r="V27" s="7">
        <f t="shared" si="1"/>
        <v>0</v>
      </c>
      <c r="W27" s="7">
        <f t="shared" si="2"/>
        <v>0</v>
      </c>
      <c r="X27" s="7" t="s">
        <v>103</v>
      </c>
      <c r="Y27" s="7"/>
      <c r="Z27" s="7"/>
      <c r="AA27" s="7">
        <v>3</v>
      </c>
      <c r="AB27" s="7">
        <f t="shared" si="3"/>
        <v>0.3</v>
      </c>
      <c r="AC27" s="7">
        <f t="shared" si="4"/>
        <v>38.343</v>
      </c>
      <c r="AD27" s="3"/>
    </row>
    <row r="28" s="1" customFormat="1" ht="47.55" customHeight="1" spans="1:30">
      <c r="A28" s="7">
        <v>26</v>
      </c>
      <c r="B28" s="7">
        <v>2021200805</v>
      </c>
      <c r="C28" s="7" t="s">
        <v>104</v>
      </c>
      <c r="D28" s="7" t="str">
        <f>VLOOKUP(C28,[1]Sheet1!$C$1:$G$368,5,FALSE)</f>
        <v>物流工程</v>
      </c>
      <c r="E28" s="7" t="s">
        <v>105</v>
      </c>
      <c r="F28" s="7">
        <v>85.87</v>
      </c>
      <c r="G28" s="7">
        <f t="shared" si="0"/>
        <v>38.6415</v>
      </c>
      <c r="H28" s="7"/>
      <c r="I28" s="7"/>
      <c r="J28" s="7"/>
      <c r="K28" s="7"/>
      <c r="L28" s="7"/>
      <c r="M28" s="7"/>
      <c r="N28" s="7"/>
      <c r="O28" s="7"/>
      <c r="P28" s="7"/>
      <c r="Q28" s="7"/>
      <c r="R28" s="7"/>
      <c r="S28" s="7"/>
      <c r="T28" s="7" t="s">
        <v>106</v>
      </c>
      <c r="U28" s="7">
        <v>7</v>
      </c>
      <c r="V28" s="7">
        <f t="shared" si="1"/>
        <v>7</v>
      </c>
      <c r="W28" s="7">
        <f t="shared" si="2"/>
        <v>3.15</v>
      </c>
      <c r="X28" s="7"/>
      <c r="Y28" s="7"/>
      <c r="Z28" s="7"/>
      <c r="AA28" s="7">
        <v>0</v>
      </c>
      <c r="AB28" s="7">
        <f t="shared" si="3"/>
        <v>0</v>
      </c>
      <c r="AC28" s="7">
        <f t="shared" si="4"/>
        <v>41.7915</v>
      </c>
      <c r="AD28" s="3"/>
    </row>
    <row r="29" s="1" customFormat="1" ht="47.55" customHeight="1" spans="1:30">
      <c r="A29" s="7">
        <v>27</v>
      </c>
      <c r="B29" s="7">
        <v>2021200806</v>
      </c>
      <c r="C29" s="7" t="s">
        <v>107</v>
      </c>
      <c r="D29" s="7" t="str">
        <f>VLOOKUP(C29,[1]Sheet1!$C$1:$G$368,5,FALSE)</f>
        <v>物流工程</v>
      </c>
      <c r="E29" s="7" t="s">
        <v>108</v>
      </c>
      <c r="F29" s="7">
        <v>80.96</v>
      </c>
      <c r="G29" s="7">
        <f t="shared" si="0"/>
        <v>36.432</v>
      </c>
      <c r="H29" s="7" t="s">
        <v>109</v>
      </c>
      <c r="I29" s="7">
        <v>7</v>
      </c>
      <c r="J29" s="7" t="s">
        <v>110</v>
      </c>
      <c r="K29" s="7">
        <v>30</v>
      </c>
      <c r="L29" s="7"/>
      <c r="M29" s="7"/>
      <c r="N29" s="7"/>
      <c r="O29" s="7"/>
      <c r="P29" s="7"/>
      <c r="Q29" s="7"/>
      <c r="R29" s="7"/>
      <c r="S29" s="7"/>
      <c r="T29" s="7"/>
      <c r="U29" s="7"/>
      <c r="V29" s="7">
        <f t="shared" si="1"/>
        <v>37</v>
      </c>
      <c r="W29" s="7">
        <f t="shared" si="2"/>
        <v>16.65</v>
      </c>
      <c r="X29" s="7"/>
      <c r="Y29" s="7"/>
      <c r="Z29" s="7"/>
      <c r="AA29" s="7"/>
      <c r="AB29" s="7">
        <f t="shared" si="3"/>
        <v>0</v>
      </c>
      <c r="AC29" s="7">
        <f t="shared" si="4"/>
        <v>53.082</v>
      </c>
      <c r="AD29" s="3"/>
    </row>
    <row r="30" s="1" customFormat="1" ht="47.55" customHeight="1" spans="1:30">
      <c r="A30" s="7">
        <v>28</v>
      </c>
      <c r="B30" s="7">
        <v>2021200807</v>
      </c>
      <c r="C30" s="7" t="s">
        <v>111</v>
      </c>
      <c r="D30" s="7" t="str">
        <f>VLOOKUP(C30,[1]Sheet1!$C$1:$G$368,5,FALSE)</f>
        <v>物流工程</v>
      </c>
      <c r="E30" s="7" t="s">
        <v>112</v>
      </c>
      <c r="F30" s="7">
        <v>80.7</v>
      </c>
      <c r="G30" s="7">
        <f t="shared" si="0"/>
        <v>36.315</v>
      </c>
      <c r="H30" s="7"/>
      <c r="I30" s="7"/>
      <c r="J30" s="7"/>
      <c r="K30" s="7"/>
      <c r="L30" s="7"/>
      <c r="M30" s="7"/>
      <c r="N30" s="7"/>
      <c r="O30" s="7"/>
      <c r="P30" s="7"/>
      <c r="Q30" s="7"/>
      <c r="R30" s="7"/>
      <c r="S30" s="7"/>
      <c r="T30" s="7"/>
      <c r="U30" s="7"/>
      <c r="V30" s="7">
        <f t="shared" si="1"/>
        <v>0</v>
      </c>
      <c r="W30" s="7">
        <f t="shared" si="2"/>
        <v>0</v>
      </c>
      <c r="X30" s="7" t="s">
        <v>113</v>
      </c>
      <c r="Y30" s="7"/>
      <c r="Z30" s="7"/>
      <c r="AA30" s="7">
        <v>1</v>
      </c>
      <c r="AB30" s="7">
        <f t="shared" si="3"/>
        <v>0.1</v>
      </c>
      <c r="AC30" s="7">
        <f t="shared" si="4"/>
        <v>36.415</v>
      </c>
      <c r="AD30" s="3"/>
    </row>
    <row r="31" s="1" customFormat="1" ht="47.55" customHeight="1" spans="1:30">
      <c r="A31" s="7">
        <v>29</v>
      </c>
      <c r="B31" s="7">
        <v>2021200808</v>
      </c>
      <c r="C31" s="7" t="s">
        <v>114</v>
      </c>
      <c r="D31" s="7" t="str">
        <f>VLOOKUP(C31,[1]Sheet1!$C$1:$G$368,5,FALSE)</f>
        <v>物流工程</v>
      </c>
      <c r="E31" s="7" t="s">
        <v>115</v>
      </c>
      <c r="F31" s="7">
        <v>85.23</v>
      </c>
      <c r="G31" s="7">
        <f t="shared" si="0"/>
        <v>38.3535</v>
      </c>
      <c r="H31" s="7"/>
      <c r="I31" s="7">
        <v>0</v>
      </c>
      <c r="J31" s="7"/>
      <c r="K31" s="7"/>
      <c r="L31" s="7"/>
      <c r="M31" s="7"/>
      <c r="N31" s="7"/>
      <c r="O31" s="7"/>
      <c r="P31" s="7"/>
      <c r="Q31" s="7">
        <v>0</v>
      </c>
      <c r="R31" s="7" t="s">
        <v>116</v>
      </c>
      <c r="S31" s="7">
        <v>0</v>
      </c>
      <c r="T31" s="7" t="s">
        <v>117</v>
      </c>
      <c r="U31" s="7">
        <v>10</v>
      </c>
      <c r="V31" s="7">
        <f t="shared" si="1"/>
        <v>10</v>
      </c>
      <c r="W31" s="7">
        <f t="shared" si="2"/>
        <v>4.5</v>
      </c>
      <c r="X31" s="7" t="s">
        <v>118</v>
      </c>
      <c r="Y31" s="7" t="s">
        <v>116</v>
      </c>
      <c r="Z31" s="7" t="s">
        <v>116</v>
      </c>
      <c r="AA31" s="7">
        <v>1</v>
      </c>
      <c r="AB31" s="7">
        <f t="shared" si="3"/>
        <v>0.1</v>
      </c>
      <c r="AC31" s="7">
        <f t="shared" si="4"/>
        <v>42.9535</v>
      </c>
      <c r="AD31" s="3"/>
    </row>
    <row r="32" s="1" customFormat="1" ht="47.55" customHeight="1" spans="1:30">
      <c r="A32" s="7">
        <v>30</v>
      </c>
      <c r="B32" s="7">
        <v>2021200809</v>
      </c>
      <c r="C32" s="7" t="s">
        <v>119</v>
      </c>
      <c r="D32" s="7" t="str">
        <f>VLOOKUP(C32,[1]Sheet1!$C$1:$G$368,5,FALSE)</f>
        <v>物流工程</v>
      </c>
      <c r="E32" s="7" t="s">
        <v>120</v>
      </c>
      <c r="F32" s="7">
        <v>84.52</v>
      </c>
      <c r="G32" s="7">
        <f t="shared" si="0"/>
        <v>38.034</v>
      </c>
      <c r="H32" s="7"/>
      <c r="I32" s="7"/>
      <c r="J32" s="7"/>
      <c r="K32" s="7"/>
      <c r="L32" s="7"/>
      <c r="M32" s="7"/>
      <c r="N32" s="7"/>
      <c r="O32" s="7"/>
      <c r="P32" s="7"/>
      <c r="Q32" s="7"/>
      <c r="R32" s="7"/>
      <c r="S32" s="7"/>
      <c r="T32" s="7"/>
      <c r="U32" s="7"/>
      <c r="V32" s="7">
        <f t="shared" si="1"/>
        <v>0</v>
      </c>
      <c r="W32" s="7">
        <f t="shared" si="2"/>
        <v>0</v>
      </c>
      <c r="X32" s="7"/>
      <c r="Y32" s="7"/>
      <c r="Z32" s="7"/>
      <c r="AA32" s="7"/>
      <c r="AB32" s="7">
        <f t="shared" si="3"/>
        <v>0</v>
      </c>
      <c r="AC32" s="7">
        <f t="shared" si="4"/>
        <v>38.034</v>
      </c>
      <c r="AD32" s="3"/>
    </row>
    <row r="33" s="1" customFormat="1" ht="47.55" customHeight="1" spans="1:30">
      <c r="A33" s="7">
        <v>31</v>
      </c>
      <c r="B33" s="7">
        <v>2021200820</v>
      </c>
      <c r="C33" s="7" t="s">
        <v>121</v>
      </c>
      <c r="D33" s="7" t="str">
        <f>VLOOKUP(C33,[1]Sheet1!$C$1:$G$368,5,FALSE)</f>
        <v>交通工程</v>
      </c>
      <c r="E33" s="7" t="s">
        <v>50</v>
      </c>
      <c r="F33" s="7">
        <v>89.82</v>
      </c>
      <c r="G33" s="7">
        <f t="shared" si="0"/>
        <v>40.419</v>
      </c>
      <c r="H33" s="7"/>
      <c r="I33" s="7">
        <v>0</v>
      </c>
      <c r="J33" s="7"/>
      <c r="K33" s="7"/>
      <c r="L33" s="7"/>
      <c r="M33" s="7"/>
      <c r="N33" s="7"/>
      <c r="O33" s="7"/>
      <c r="P33" s="7"/>
      <c r="Q33" s="7">
        <v>0</v>
      </c>
      <c r="R33" s="7" t="s">
        <v>67</v>
      </c>
      <c r="S33" s="7">
        <v>0</v>
      </c>
      <c r="T33" s="7" t="s">
        <v>122</v>
      </c>
      <c r="U33" s="7">
        <v>15</v>
      </c>
      <c r="V33" s="7">
        <f t="shared" si="1"/>
        <v>15</v>
      </c>
      <c r="W33" s="7">
        <f t="shared" si="2"/>
        <v>6.75</v>
      </c>
      <c r="X33" s="7" t="s">
        <v>123</v>
      </c>
      <c r="Y33" s="7" t="s">
        <v>67</v>
      </c>
      <c r="Z33" s="7" t="s">
        <v>67</v>
      </c>
      <c r="AA33" s="7">
        <v>1</v>
      </c>
      <c r="AB33" s="7">
        <f t="shared" si="3"/>
        <v>0.1</v>
      </c>
      <c r="AC33" s="7">
        <f t="shared" si="4"/>
        <v>47.269</v>
      </c>
      <c r="AD33" s="3"/>
    </row>
    <row r="34" s="1" customFormat="1" ht="47.55" customHeight="1" spans="1:30">
      <c r="A34" s="7">
        <v>32</v>
      </c>
      <c r="B34" s="7">
        <v>2021200821</v>
      </c>
      <c r="C34" s="7" t="s">
        <v>124</v>
      </c>
      <c r="D34" s="7" t="str">
        <f>VLOOKUP(C34,[1]Sheet1!$C$1:$G$368,5,FALSE)</f>
        <v>交通工程</v>
      </c>
      <c r="E34" s="7" t="s">
        <v>88</v>
      </c>
      <c r="F34" s="7">
        <v>84.06</v>
      </c>
      <c r="G34" s="7">
        <f t="shared" si="0"/>
        <v>37.827</v>
      </c>
      <c r="H34" s="7"/>
      <c r="I34" s="7"/>
      <c r="J34" s="7"/>
      <c r="K34" s="7"/>
      <c r="L34" s="7"/>
      <c r="M34" s="7"/>
      <c r="N34" s="7"/>
      <c r="O34" s="7"/>
      <c r="P34" s="7"/>
      <c r="Q34" s="7"/>
      <c r="R34" s="7"/>
      <c r="S34" s="7"/>
      <c r="T34" s="7" t="s">
        <v>125</v>
      </c>
      <c r="U34" s="7">
        <v>10</v>
      </c>
      <c r="V34" s="7">
        <f t="shared" si="1"/>
        <v>10</v>
      </c>
      <c r="W34" s="7">
        <f t="shared" si="2"/>
        <v>4.5</v>
      </c>
      <c r="X34" s="7"/>
      <c r="Y34" s="7"/>
      <c r="Z34" s="7"/>
      <c r="AA34" s="7"/>
      <c r="AB34" s="7">
        <f t="shared" si="3"/>
        <v>0</v>
      </c>
      <c r="AC34" s="7">
        <f t="shared" si="4"/>
        <v>42.327</v>
      </c>
      <c r="AD34" s="3"/>
    </row>
    <row r="35" s="1" customFormat="1" ht="47.55" customHeight="1" spans="1:30">
      <c r="A35" s="7">
        <v>33</v>
      </c>
      <c r="B35" s="7">
        <v>2021200822</v>
      </c>
      <c r="C35" s="7" t="s">
        <v>126</v>
      </c>
      <c r="D35" s="7" t="str">
        <f>VLOOKUP(C35,[1]Sheet1!$C$1:$G$368,5,FALSE)</f>
        <v>交通工程</v>
      </c>
      <c r="E35" s="7" t="s">
        <v>83</v>
      </c>
      <c r="F35" s="7">
        <v>80.73</v>
      </c>
      <c r="G35" s="7">
        <f t="shared" si="0"/>
        <v>36.3285</v>
      </c>
      <c r="H35" s="7"/>
      <c r="I35" s="7"/>
      <c r="J35" s="7"/>
      <c r="K35" s="7"/>
      <c r="L35" s="7"/>
      <c r="M35" s="7"/>
      <c r="N35" s="7"/>
      <c r="O35" s="7"/>
      <c r="P35" s="7"/>
      <c r="Q35" s="7"/>
      <c r="R35" s="7"/>
      <c r="S35" s="7"/>
      <c r="T35" s="7" t="s">
        <v>127</v>
      </c>
      <c r="U35" s="7">
        <v>15</v>
      </c>
      <c r="V35" s="7">
        <f t="shared" si="1"/>
        <v>15</v>
      </c>
      <c r="W35" s="7">
        <f t="shared" si="2"/>
        <v>6.75</v>
      </c>
      <c r="X35" s="7"/>
      <c r="Y35" s="7"/>
      <c r="Z35" s="7"/>
      <c r="AA35" s="7"/>
      <c r="AB35" s="7">
        <f t="shared" si="3"/>
        <v>0</v>
      </c>
      <c r="AC35" s="7">
        <f t="shared" si="4"/>
        <v>43.0785</v>
      </c>
      <c r="AD35" s="3"/>
    </row>
    <row r="36" ht="84" spans="1:29">
      <c r="A36" s="7">
        <v>34</v>
      </c>
      <c r="B36" s="8">
        <v>2021200761</v>
      </c>
      <c r="C36" s="8" t="s">
        <v>128</v>
      </c>
      <c r="D36" s="7" t="str">
        <f>VLOOKUP(C36,[1]Sheet1!$C$1:$G$368,5,FALSE)</f>
        <v>交通运输规划与管理</v>
      </c>
      <c r="E36" s="8" t="s">
        <v>27</v>
      </c>
      <c r="F36" s="9">
        <v>83.68</v>
      </c>
      <c r="G36" s="7">
        <f t="shared" si="0"/>
        <v>37.656</v>
      </c>
      <c r="H36" s="7"/>
      <c r="I36" s="14">
        <v>0</v>
      </c>
      <c r="J36" s="14"/>
      <c r="K36" s="14"/>
      <c r="L36" s="14"/>
      <c r="M36" s="14"/>
      <c r="N36" s="14"/>
      <c r="O36" s="14"/>
      <c r="P36" s="14"/>
      <c r="Q36" s="14">
        <v>0</v>
      </c>
      <c r="R36" s="14" t="s">
        <v>67</v>
      </c>
      <c r="S36" s="14">
        <v>0</v>
      </c>
      <c r="T36" s="14"/>
      <c r="U36" s="14">
        <v>0</v>
      </c>
      <c r="V36" s="7">
        <f t="shared" si="1"/>
        <v>0</v>
      </c>
      <c r="W36" s="7">
        <f t="shared" si="2"/>
        <v>0</v>
      </c>
      <c r="X36" s="7" t="s">
        <v>129</v>
      </c>
      <c r="Y36" s="7" t="s">
        <v>67</v>
      </c>
      <c r="Z36" s="7" t="s">
        <v>130</v>
      </c>
      <c r="AA36" s="14">
        <v>1</v>
      </c>
      <c r="AB36" s="7">
        <f t="shared" si="3"/>
        <v>0.1</v>
      </c>
      <c r="AC36" s="7">
        <f t="shared" si="4"/>
        <v>37.756</v>
      </c>
    </row>
    <row r="37" ht="28" spans="1:29">
      <c r="A37" s="7">
        <v>35</v>
      </c>
      <c r="B37" s="7">
        <v>2021200762</v>
      </c>
      <c r="C37" s="7" t="s">
        <v>131</v>
      </c>
      <c r="D37" s="7" t="str">
        <f>VLOOKUP(C37,[1]Sheet1!$C$1:$G$368,5,FALSE)</f>
        <v>交通运输规划与管理</v>
      </c>
      <c r="E37" s="7" t="s">
        <v>132</v>
      </c>
      <c r="F37" s="9">
        <v>86.7</v>
      </c>
      <c r="G37" s="7">
        <f t="shared" si="0"/>
        <v>39.015</v>
      </c>
      <c r="H37" s="7"/>
      <c r="I37" s="7">
        <v>0</v>
      </c>
      <c r="J37" s="7"/>
      <c r="K37" s="7"/>
      <c r="L37" s="7"/>
      <c r="M37" s="7"/>
      <c r="N37" s="7"/>
      <c r="O37" s="7"/>
      <c r="P37" s="7"/>
      <c r="Q37" s="7">
        <v>0</v>
      </c>
      <c r="R37" s="7" t="s">
        <v>67</v>
      </c>
      <c r="S37" s="7">
        <v>0</v>
      </c>
      <c r="T37" s="7"/>
      <c r="U37" s="7">
        <v>0</v>
      </c>
      <c r="V37" s="7">
        <f t="shared" si="1"/>
        <v>0</v>
      </c>
      <c r="W37" s="7">
        <f t="shared" si="2"/>
        <v>0</v>
      </c>
      <c r="X37" s="7" t="s">
        <v>67</v>
      </c>
      <c r="Y37" s="7" t="s">
        <v>67</v>
      </c>
      <c r="Z37" s="7" t="s">
        <v>67</v>
      </c>
      <c r="AA37" s="7">
        <v>0</v>
      </c>
      <c r="AB37" s="7">
        <f t="shared" si="3"/>
        <v>0</v>
      </c>
      <c r="AC37" s="7">
        <f t="shared" si="4"/>
        <v>39.015</v>
      </c>
    </row>
    <row r="38" ht="28" spans="1:29">
      <c r="A38" s="7">
        <v>36</v>
      </c>
      <c r="B38" s="7">
        <v>2021200777</v>
      </c>
      <c r="C38" s="7" t="s">
        <v>133</v>
      </c>
      <c r="D38" s="7" t="str">
        <f>VLOOKUP(C38,[1]Sheet1!$C$1:$G$368,5,FALSE)</f>
        <v>交通运输规划与管理</v>
      </c>
      <c r="E38" s="7" t="s">
        <v>134</v>
      </c>
      <c r="F38" s="9">
        <v>87.27</v>
      </c>
      <c r="G38" s="7">
        <f t="shared" si="0"/>
        <v>39.2715</v>
      </c>
      <c r="H38" s="7"/>
      <c r="I38" s="7">
        <v>0</v>
      </c>
      <c r="J38" s="7"/>
      <c r="K38" s="7"/>
      <c r="L38" s="7"/>
      <c r="M38" s="7"/>
      <c r="N38" s="7"/>
      <c r="O38" s="7"/>
      <c r="P38" s="7"/>
      <c r="Q38" s="7">
        <v>0</v>
      </c>
      <c r="R38" s="7"/>
      <c r="S38" s="7">
        <v>0</v>
      </c>
      <c r="T38" s="7"/>
      <c r="U38" s="7">
        <v>0</v>
      </c>
      <c r="V38" s="7">
        <f t="shared" si="1"/>
        <v>0</v>
      </c>
      <c r="W38" s="7">
        <f t="shared" si="2"/>
        <v>0</v>
      </c>
      <c r="X38" s="7" t="s">
        <v>135</v>
      </c>
      <c r="Y38" s="7"/>
      <c r="Z38" s="7"/>
      <c r="AA38" s="7">
        <v>1</v>
      </c>
      <c r="AB38" s="7">
        <f t="shared" si="3"/>
        <v>0.1</v>
      </c>
      <c r="AC38" s="7">
        <f t="shared" si="4"/>
        <v>39.3715</v>
      </c>
    </row>
    <row r="39" ht="28" spans="1:29">
      <c r="A39" s="7">
        <v>37</v>
      </c>
      <c r="B39" s="7">
        <v>2021200766</v>
      </c>
      <c r="C39" s="7" t="s">
        <v>136</v>
      </c>
      <c r="D39" s="7" t="str">
        <f>VLOOKUP(C39,[1]Sheet1!$C$1:$G$368,5,FALSE)</f>
        <v>交通运输规划与管理</v>
      </c>
      <c r="E39" s="7" t="s">
        <v>50</v>
      </c>
      <c r="F39" s="9">
        <v>86.93</v>
      </c>
      <c r="G39" s="7">
        <f t="shared" si="0"/>
        <v>39.1185</v>
      </c>
      <c r="H39" s="7"/>
      <c r="I39" s="7">
        <v>0</v>
      </c>
      <c r="J39" s="7"/>
      <c r="K39" s="7"/>
      <c r="L39" s="7"/>
      <c r="M39" s="7"/>
      <c r="N39" s="7"/>
      <c r="O39" s="7"/>
      <c r="P39" s="7"/>
      <c r="Q39" s="7">
        <v>0</v>
      </c>
      <c r="R39" s="7" t="s">
        <v>67</v>
      </c>
      <c r="S39" s="7">
        <v>0</v>
      </c>
      <c r="T39" s="7" t="s">
        <v>137</v>
      </c>
      <c r="U39" s="7">
        <v>5</v>
      </c>
      <c r="V39" s="7">
        <f t="shared" si="1"/>
        <v>5</v>
      </c>
      <c r="W39" s="7">
        <f t="shared" si="2"/>
        <v>2.25</v>
      </c>
      <c r="X39" s="7" t="s">
        <v>67</v>
      </c>
      <c r="Y39" s="7" t="s">
        <v>67</v>
      </c>
      <c r="Z39" s="7" t="s">
        <v>67</v>
      </c>
      <c r="AA39" s="7">
        <v>0</v>
      </c>
      <c r="AB39" s="7">
        <f t="shared" si="3"/>
        <v>0</v>
      </c>
      <c r="AC39" s="7">
        <f t="shared" si="4"/>
        <v>41.3685</v>
      </c>
    </row>
    <row r="40" ht="28" spans="1:29">
      <c r="A40" s="7">
        <v>38</v>
      </c>
      <c r="B40" s="7">
        <v>2021200767</v>
      </c>
      <c r="C40" s="7" t="s">
        <v>138</v>
      </c>
      <c r="D40" s="7" t="str">
        <f>VLOOKUP(C40,[1]Sheet1!$C$1:$G$368,5,FALSE)</f>
        <v>交通运输规划与管理</v>
      </c>
      <c r="E40" s="7" t="s">
        <v>98</v>
      </c>
      <c r="F40" s="9">
        <v>88.71</v>
      </c>
      <c r="G40" s="7">
        <f t="shared" si="0"/>
        <v>39.9195</v>
      </c>
      <c r="H40" s="7"/>
      <c r="I40" s="7">
        <v>0</v>
      </c>
      <c r="J40" s="7"/>
      <c r="K40" s="7"/>
      <c r="L40" s="7"/>
      <c r="M40" s="7"/>
      <c r="N40" s="7"/>
      <c r="O40" s="7"/>
      <c r="P40" s="7"/>
      <c r="Q40" s="7">
        <v>0</v>
      </c>
      <c r="R40" s="7" t="s">
        <v>67</v>
      </c>
      <c r="S40" s="7">
        <v>0</v>
      </c>
      <c r="T40" s="15" t="s">
        <v>139</v>
      </c>
      <c r="U40" s="7">
        <v>10</v>
      </c>
      <c r="V40" s="7">
        <f t="shared" si="1"/>
        <v>10</v>
      </c>
      <c r="W40" s="7">
        <f t="shared" si="2"/>
        <v>4.5</v>
      </c>
      <c r="X40" s="7" t="s">
        <v>67</v>
      </c>
      <c r="Y40" s="7" t="s">
        <v>67</v>
      </c>
      <c r="Z40" s="7" t="s">
        <v>67</v>
      </c>
      <c r="AA40" s="7">
        <v>0</v>
      </c>
      <c r="AB40" s="7">
        <f t="shared" si="3"/>
        <v>0</v>
      </c>
      <c r="AC40" s="7">
        <f t="shared" si="4"/>
        <v>44.4195</v>
      </c>
    </row>
    <row r="41" ht="28" spans="1:29">
      <c r="A41" s="7">
        <v>39</v>
      </c>
      <c r="B41" s="7">
        <v>2021200765</v>
      </c>
      <c r="C41" s="7" t="s">
        <v>140</v>
      </c>
      <c r="D41" s="7" t="str">
        <f>VLOOKUP(C41,[1]Sheet1!$C$1:$G$368,5,FALSE)</f>
        <v>交通运输规划与管理</v>
      </c>
      <c r="E41" s="7" t="s">
        <v>141</v>
      </c>
      <c r="F41" s="9">
        <v>90.16</v>
      </c>
      <c r="G41" s="7">
        <f t="shared" si="0"/>
        <v>40.572</v>
      </c>
      <c r="H41" s="7"/>
      <c r="I41" s="7">
        <v>0</v>
      </c>
      <c r="J41" s="7"/>
      <c r="K41" s="7"/>
      <c r="L41" s="7"/>
      <c r="M41" s="7"/>
      <c r="N41" s="7"/>
      <c r="O41" s="7"/>
      <c r="P41" s="7"/>
      <c r="Q41" s="7">
        <v>0</v>
      </c>
      <c r="R41" s="7" t="s">
        <v>67</v>
      </c>
      <c r="S41" s="7">
        <v>0</v>
      </c>
      <c r="T41" s="16" t="s">
        <v>142</v>
      </c>
      <c r="U41" s="7">
        <v>10</v>
      </c>
      <c r="V41" s="7">
        <f t="shared" si="1"/>
        <v>10</v>
      </c>
      <c r="W41" s="7">
        <f t="shared" si="2"/>
        <v>4.5</v>
      </c>
      <c r="X41" s="7" t="s">
        <v>67</v>
      </c>
      <c r="Y41" s="7" t="s">
        <v>67</v>
      </c>
      <c r="Z41" s="7" t="s">
        <v>67</v>
      </c>
      <c r="AA41" s="7">
        <v>0</v>
      </c>
      <c r="AB41" s="7">
        <f t="shared" si="3"/>
        <v>0</v>
      </c>
      <c r="AC41" s="7">
        <f t="shared" si="4"/>
        <v>45.072</v>
      </c>
    </row>
    <row r="42" ht="28" spans="1:29">
      <c r="A42" s="7">
        <v>40</v>
      </c>
      <c r="B42" s="7">
        <v>2021200779</v>
      </c>
      <c r="C42" s="7" t="s">
        <v>143</v>
      </c>
      <c r="D42" s="7" t="str">
        <f>VLOOKUP(C42,[1]Sheet1!$C$1:$G$368,5,FALSE)</f>
        <v>交通运输规划与管理</v>
      </c>
      <c r="E42" s="7" t="s">
        <v>52</v>
      </c>
      <c r="F42" s="9">
        <v>85.84</v>
      </c>
      <c r="G42" s="7">
        <f t="shared" si="0"/>
        <v>38.628</v>
      </c>
      <c r="H42" s="7"/>
      <c r="I42" s="7">
        <v>0</v>
      </c>
      <c r="J42" s="7"/>
      <c r="K42" s="7"/>
      <c r="L42" s="7"/>
      <c r="M42" s="7"/>
      <c r="N42" s="7"/>
      <c r="O42" s="7"/>
      <c r="P42" s="7"/>
      <c r="Q42" s="7">
        <v>0</v>
      </c>
      <c r="R42" s="7" t="s">
        <v>67</v>
      </c>
      <c r="S42" s="7">
        <v>0</v>
      </c>
      <c r="T42" s="7" t="s">
        <v>144</v>
      </c>
      <c r="U42" s="7">
        <v>15</v>
      </c>
      <c r="V42" s="7">
        <f t="shared" si="1"/>
        <v>15</v>
      </c>
      <c r="W42" s="7">
        <f t="shared" si="2"/>
        <v>6.75</v>
      </c>
      <c r="X42" s="7" t="s">
        <v>67</v>
      </c>
      <c r="Y42" s="7" t="s">
        <v>67</v>
      </c>
      <c r="Z42" s="7" t="s">
        <v>67</v>
      </c>
      <c r="AA42" s="7">
        <v>0</v>
      </c>
      <c r="AB42" s="7">
        <f t="shared" si="3"/>
        <v>0</v>
      </c>
      <c r="AC42" s="7">
        <f t="shared" si="4"/>
        <v>45.378</v>
      </c>
    </row>
    <row r="43" ht="28" spans="1:29">
      <c r="A43" s="7">
        <v>41</v>
      </c>
      <c r="B43" s="7">
        <v>2021200770</v>
      </c>
      <c r="C43" s="7" t="s">
        <v>145</v>
      </c>
      <c r="D43" s="7" t="str">
        <f>VLOOKUP(C43,[1]Sheet1!$C$1:$G$368,5,FALSE)</f>
        <v>交通运输规划与管理</v>
      </c>
      <c r="E43" s="7" t="s">
        <v>98</v>
      </c>
      <c r="F43" s="9">
        <v>86.67</v>
      </c>
      <c r="G43" s="7">
        <f t="shared" si="0"/>
        <v>39.0015</v>
      </c>
      <c r="H43" s="7"/>
      <c r="I43" s="7"/>
      <c r="J43" s="7"/>
      <c r="K43" s="7"/>
      <c r="L43" s="7"/>
      <c r="M43" s="7"/>
      <c r="N43" s="7"/>
      <c r="O43" s="7"/>
      <c r="P43" s="7"/>
      <c r="Q43" s="7"/>
      <c r="R43" s="7"/>
      <c r="S43" s="7"/>
      <c r="T43" s="7" t="s">
        <v>99</v>
      </c>
      <c r="U43" s="7">
        <v>15</v>
      </c>
      <c r="V43" s="7">
        <f t="shared" si="1"/>
        <v>15</v>
      </c>
      <c r="W43" s="7">
        <f t="shared" si="2"/>
        <v>6.75</v>
      </c>
      <c r="X43" s="7"/>
      <c r="Y43" s="7"/>
      <c r="Z43" s="7"/>
      <c r="AA43" s="7"/>
      <c r="AB43" s="7">
        <f t="shared" si="3"/>
        <v>0</v>
      </c>
      <c r="AC43" s="7">
        <f t="shared" si="4"/>
        <v>45.7515</v>
      </c>
    </row>
    <row r="44" ht="42" spans="1:29">
      <c r="A44" s="7">
        <v>42</v>
      </c>
      <c r="B44" s="7">
        <v>2021200769</v>
      </c>
      <c r="C44" s="7" t="s">
        <v>146</v>
      </c>
      <c r="D44" s="7" t="str">
        <f>VLOOKUP(C44,[1]Sheet1!$C$1:$G$368,5,FALSE)</f>
        <v>交通运输规划与管理</v>
      </c>
      <c r="E44" s="7" t="s">
        <v>46</v>
      </c>
      <c r="F44" s="9">
        <v>86.32</v>
      </c>
      <c r="G44" s="7">
        <f t="shared" si="0"/>
        <v>38.844</v>
      </c>
      <c r="H44" s="7"/>
      <c r="I44" s="7">
        <v>0</v>
      </c>
      <c r="J44" s="7"/>
      <c r="K44" s="7"/>
      <c r="L44" s="7"/>
      <c r="M44" s="7"/>
      <c r="N44" s="7"/>
      <c r="O44" s="7"/>
      <c r="P44" s="7"/>
      <c r="Q44" s="7">
        <v>0</v>
      </c>
      <c r="R44" s="7" t="s">
        <v>67</v>
      </c>
      <c r="S44" s="7">
        <v>0</v>
      </c>
      <c r="T44" s="7" t="s">
        <v>99</v>
      </c>
      <c r="U44" s="7">
        <v>15</v>
      </c>
      <c r="V44" s="7">
        <f t="shared" si="1"/>
        <v>15</v>
      </c>
      <c r="W44" s="7">
        <f t="shared" si="2"/>
        <v>6.75</v>
      </c>
      <c r="X44" s="7" t="s">
        <v>147</v>
      </c>
      <c r="Y44" s="7" t="s">
        <v>67</v>
      </c>
      <c r="Z44" s="7" t="s">
        <v>67</v>
      </c>
      <c r="AA44" s="7">
        <v>3</v>
      </c>
      <c r="AB44" s="7">
        <f t="shared" si="3"/>
        <v>0.3</v>
      </c>
      <c r="AC44" s="7">
        <f t="shared" si="4"/>
        <v>45.894</v>
      </c>
    </row>
    <row r="45" ht="28" spans="1:29">
      <c r="A45" s="7">
        <v>43</v>
      </c>
      <c r="B45" s="8">
        <v>2021200772</v>
      </c>
      <c r="C45" s="7" t="s">
        <v>148</v>
      </c>
      <c r="D45" s="7" t="str">
        <f>VLOOKUP(C45,[1]Sheet1!$C$1:$G$368,5,FALSE)</f>
        <v>交通运输规划与管理</v>
      </c>
      <c r="E45" s="7" t="s">
        <v>149</v>
      </c>
      <c r="F45" s="9">
        <v>88.07</v>
      </c>
      <c r="G45" s="7">
        <f t="shared" si="0"/>
        <v>39.6315</v>
      </c>
      <c r="H45" s="7"/>
      <c r="I45" s="7">
        <v>0</v>
      </c>
      <c r="J45" s="7"/>
      <c r="K45" s="7"/>
      <c r="L45" s="7"/>
      <c r="M45" s="7"/>
      <c r="N45" s="7"/>
      <c r="O45" s="7"/>
      <c r="P45" s="7"/>
      <c r="Q45" s="7">
        <v>0</v>
      </c>
      <c r="R45" s="7" t="s">
        <v>67</v>
      </c>
      <c r="S45" s="7">
        <v>0</v>
      </c>
      <c r="T45" s="7" t="s">
        <v>99</v>
      </c>
      <c r="U45" s="7">
        <v>15</v>
      </c>
      <c r="V45" s="7">
        <f t="shared" si="1"/>
        <v>15</v>
      </c>
      <c r="W45" s="7">
        <f t="shared" si="2"/>
        <v>6.75</v>
      </c>
      <c r="X45" s="7" t="s">
        <v>67</v>
      </c>
      <c r="Y45" s="7" t="s">
        <v>67</v>
      </c>
      <c r="Z45" s="7" t="s">
        <v>67</v>
      </c>
      <c r="AA45" s="7">
        <v>0</v>
      </c>
      <c r="AB45" s="7">
        <f t="shared" si="3"/>
        <v>0</v>
      </c>
      <c r="AC45" s="7">
        <f t="shared" si="4"/>
        <v>46.3815</v>
      </c>
    </row>
    <row r="46" ht="28" spans="1:29">
      <c r="A46" s="7">
        <v>44</v>
      </c>
      <c r="B46" s="8">
        <v>2021200783</v>
      </c>
      <c r="C46" s="7" t="s">
        <v>150</v>
      </c>
      <c r="D46" s="7" t="str">
        <f>VLOOKUP(C46,[1]Sheet1!$C$1:$G$368,5,FALSE)</f>
        <v>交通运输规划与管理</v>
      </c>
      <c r="E46" s="7" t="s">
        <v>141</v>
      </c>
      <c r="F46" s="9">
        <v>90.9</v>
      </c>
      <c r="G46" s="7">
        <f t="shared" si="0"/>
        <v>40.905</v>
      </c>
      <c r="H46" s="7"/>
      <c r="I46" s="7">
        <v>0</v>
      </c>
      <c r="J46" s="7"/>
      <c r="K46" s="7"/>
      <c r="L46" s="7"/>
      <c r="M46" s="7"/>
      <c r="N46" s="7"/>
      <c r="O46" s="7"/>
      <c r="P46" s="7"/>
      <c r="Q46" s="7">
        <v>0</v>
      </c>
      <c r="R46" s="7" t="s">
        <v>67</v>
      </c>
      <c r="S46" s="7">
        <v>0</v>
      </c>
      <c r="T46" s="7" t="s">
        <v>151</v>
      </c>
      <c r="U46" s="7">
        <v>10</v>
      </c>
      <c r="V46" s="7">
        <f t="shared" si="1"/>
        <v>10</v>
      </c>
      <c r="W46" s="7">
        <f t="shared" si="2"/>
        <v>4.5</v>
      </c>
      <c r="X46" s="7" t="s">
        <v>67</v>
      </c>
      <c r="Y46" s="7" t="s">
        <v>67</v>
      </c>
      <c r="Z46" s="7" t="s">
        <v>67</v>
      </c>
      <c r="AA46" s="7">
        <v>0</v>
      </c>
      <c r="AB46" s="7">
        <f t="shared" si="3"/>
        <v>0</v>
      </c>
      <c r="AC46" s="7">
        <f t="shared" si="4"/>
        <v>45.405</v>
      </c>
    </row>
    <row r="47" ht="196" spans="1:29">
      <c r="A47" s="7">
        <v>45</v>
      </c>
      <c r="B47" s="7">
        <v>2021200776</v>
      </c>
      <c r="C47" s="7" t="s">
        <v>152</v>
      </c>
      <c r="D47" s="7" t="str">
        <f>VLOOKUP(C47,[1]Sheet1!$C$1:$G$368,5,FALSE)</f>
        <v>交通运输规划与管理</v>
      </c>
      <c r="E47" s="7" t="s">
        <v>153</v>
      </c>
      <c r="F47" s="9">
        <v>87.97</v>
      </c>
      <c r="G47" s="7">
        <f t="shared" si="0"/>
        <v>39.5865</v>
      </c>
      <c r="H47" s="7"/>
      <c r="I47" s="7">
        <v>0</v>
      </c>
      <c r="J47" s="7"/>
      <c r="K47" s="7"/>
      <c r="L47" s="7"/>
      <c r="M47" s="7"/>
      <c r="N47" s="7"/>
      <c r="O47" s="7"/>
      <c r="P47" s="7"/>
      <c r="Q47" s="7">
        <v>0</v>
      </c>
      <c r="R47" s="7" t="s">
        <v>154</v>
      </c>
      <c r="S47" s="7">
        <v>0</v>
      </c>
      <c r="T47" s="7" t="s">
        <v>155</v>
      </c>
      <c r="U47" s="7">
        <v>17</v>
      </c>
      <c r="V47" s="7">
        <f t="shared" si="1"/>
        <v>17</v>
      </c>
      <c r="W47" s="7">
        <f t="shared" si="2"/>
        <v>7.65</v>
      </c>
      <c r="X47" s="7" t="s">
        <v>156</v>
      </c>
      <c r="Y47" s="7">
        <v>0</v>
      </c>
      <c r="Z47" s="7">
        <v>0</v>
      </c>
      <c r="AA47" s="7">
        <v>2</v>
      </c>
      <c r="AB47" s="7">
        <f t="shared" si="3"/>
        <v>0.2</v>
      </c>
      <c r="AC47" s="7">
        <f t="shared" si="4"/>
        <v>47.4365</v>
      </c>
    </row>
    <row r="48" ht="28" spans="1:29">
      <c r="A48" s="7">
        <v>46</v>
      </c>
      <c r="B48" s="7">
        <v>2021200778</v>
      </c>
      <c r="C48" s="7" t="s">
        <v>157</v>
      </c>
      <c r="D48" s="7" t="str">
        <f>VLOOKUP(C48,[1]Sheet1!$C$1:$G$368,5,FALSE)</f>
        <v>交通运输规划与管理</v>
      </c>
      <c r="E48" s="7" t="s">
        <v>91</v>
      </c>
      <c r="F48" s="9">
        <v>90.47</v>
      </c>
      <c r="G48" s="7">
        <f t="shared" si="0"/>
        <v>40.7115</v>
      </c>
      <c r="H48" s="7" t="s">
        <v>158</v>
      </c>
      <c r="I48" s="7">
        <v>12</v>
      </c>
      <c r="J48" s="7"/>
      <c r="K48" s="7"/>
      <c r="L48" s="7"/>
      <c r="M48" s="7"/>
      <c r="N48" s="7"/>
      <c r="O48" s="7"/>
      <c r="P48" s="7"/>
      <c r="Q48" s="7">
        <v>0</v>
      </c>
      <c r="R48" s="7"/>
      <c r="S48" s="7">
        <v>0</v>
      </c>
      <c r="T48" s="7" t="s">
        <v>159</v>
      </c>
      <c r="U48" s="7">
        <v>7</v>
      </c>
      <c r="V48" s="7">
        <f t="shared" si="1"/>
        <v>19</v>
      </c>
      <c r="W48" s="7">
        <f t="shared" si="2"/>
        <v>8.55</v>
      </c>
      <c r="X48" s="7"/>
      <c r="Y48" s="7"/>
      <c r="Z48" s="7"/>
      <c r="AA48" s="7">
        <v>0</v>
      </c>
      <c r="AB48" s="7">
        <f t="shared" si="3"/>
        <v>0</v>
      </c>
      <c r="AC48" s="7">
        <f t="shared" si="4"/>
        <v>49.2615</v>
      </c>
    </row>
    <row r="49" ht="98" spans="1:29">
      <c r="A49" s="7">
        <v>47</v>
      </c>
      <c r="B49" s="10">
        <v>2021200774</v>
      </c>
      <c r="C49" s="10" t="s">
        <v>160</v>
      </c>
      <c r="D49" s="7" t="str">
        <f>VLOOKUP(C49,[1]Sheet1!$C$1:$G$368,5,FALSE)</f>
        <v>交通运输规划与管理</v>
      </c>
      <c r="E49" s="10" t="s">
        <v>50</v>
      </c>
      <c r="F49" s="11">
        <v>88.55</v>
      </c>
      <c r="G49" s="7">
        <f t="shared" si="0"/>
        <v>39.8475</v>
      </c>
      <c r="H49" s="10"/>
      <c r="I49" s="10"/>
      <c r="J49" s="10"/>
      <c r="K49" s="10"/>
      <c r="L49" s="10"/>
      <c r="M49" s="10"/>
      <c r="N49" s="10"/>
      <c r="O49" s="10"/>
      <c r="P49" s="10" t="s">
        <v>161</v>
      </c>
      <c r="Q49" s="10">
        <v>10</v>
      </c>
      <c r="R49" s="10"/>
      <c r="S49" s="10"/>
      <c r="T49" s="10" t="s">
        <v>162</v>
      </c>
      <c r="U49" s="10">
        <v>15</v>
      </c>
      <c r="V49" s="7">
        <f t="shared" si="1"/>
        <v>25</v>
      </c>
      <c r="W49" s="7">
        <f t="shared" si="2"/>
        <v>11.25</v>
      </c>
      <c r="X49" s="10"/>
      <c r="Y49" s="10"/>
      <c r="Z49" s="10"/>
      <c r="AA49" s="10"/>
      <c r="AB49" s="7">
        <f t="shared" si="3"/>
        <v>0</v>
      </c>
      <c r="AC49" s="7">
        <f t="shared" si="4"/>
        <v>51.0975</v>
      </c>
    </row>
    <row r="50" ht="70" spans="1:29">
      <c r="A50" s="7">
        <v>48</v>
      </c>
      <c r="B50" s="8">
        <v>2021200773</v>
      </c>
      <c r="C50" s="7" t="s">
        <v>163</v>
      </c>
      <c r="D50" s="7" t="str">
        <f>VLOOKUP(C50,[1]Sheet1!$C$1:$G$368,5,FALSE)</f>
        <v>交通运输规划与管理</v>
      </c>
      <c r="E50" s="7" t="s">
        <v>141</v>
      </c>
      <c r="F50" s="9">
        <v>87.68</v>
      </c>
      <c r="G50" s="7">
        <f t="shared" si="0"/>
        <v>39.456</v>
      </c>
      <c r="H50" s="7"/>
      <c r="I50" s="7">
        <v>0</v>
      </c>
      <c r="J50" s="7"/>
      <c r="K50" s="7"/>
      <c r="L50" s="7"/>
      <c r="M50" s="7"/>
      <c r="N50" s="7"/>
      <c r="O50" s="7"/>
      <c r="P50" s="7"/>
      <c r="Q50" s="7">
        <v>0</v>
      </c>
      <c r="R50" s="7" t="s">
        <v>67</v>
      </c>
      <c r="S50" s="7">
        <v>0</v>
      </c>
      <c r="T50" s="7" t="s">
        <v>164</v>
      </c>
      <c r="U50" s="7">
        <v>25</v>
      </c>
      <c r="V50" s="7">
        <f t="shared" si="1"/>
        <v>25</v>
      </c>
      <c r="W50" s="7">
        <f t="shared" si="2"/>
        <v>11.25</v>
      </c>
      <c r="X50" s="7" t="s">
        <v>165</v>
      </c>
      <c r="Y50" s="7" t="s">
        <v>166</v>
      </c>
      <c r="Z50" s="7" t="s">
        <v>67</v>
      </c>
      <c r="AA50" s="7">
        <v>6</v>
      </c>
      <c r="AB50" s="7">
        <f t="shared" si="3"/>
        <v>0.6</v>
      </c>
      <c r="AC50" s="7">
        <f t="shared" si="4"/>
        <v>51.306</v>
      </c>
    </row>
    <row r="51" ht="154" spans="1:29">
      <c r="A51" s="7">
        <v>49</v>
      </c>
      <c r="B51" s="7">
        <v>2021200775</v>
      </c>
      <c r="C51" s="7" t="s">
        <v>167</v>
      </c>
      <c r="D51" s="7" t="str">
        <f>VLOOKUP(C51,[1]Sheet1!$C$1:$G$368,5,FALSE)</f>
        <v>交通运输规划与管理</v>
      </c>
      <c r="E51" s="7" t="s">
        <v>168</v>
      </c>
      <c r="F51" s="9">
        <v>82.9</v>
      </c>
      <c r="G51" s="7">
        <f t="shared" si="0"/>
        <v>37.305</v>
      </c>
      <c r="H51" s="7"/>
      <c r="I51" s="7">
        <v>0</v>
      </c>
      <c r="J51" s="7"/>
      <c r="K51" s="7"/>
      <c r="L51" s="7"/>
      <c r="M51" s="7"/>
      <c r="N51" s="7"/>
      <c r="O51" s="7"/>
      <c r="P51" s="7" t="s">
        <v>169</v>
      </c>
      <c r="Q51" s="7">
        <v>10</v>
      </c>
      <c r="R51" s="7" t="s">
        <v>67</v>
      </c>
      <c r="S51" s="7">
        <v>0</v>
      </c>
      <c r="T51" s="7" t="s">
        <v>170</v>
      </c>
      <c r="U51" s="7">
        <v>25</v>
      </c>
      <c r="V51" s="7">
        <f t="shared" si="1"/>
        <v>35</v>
      </c>
      <c r="W51" s="7">
        <f t="shared" si="2"/>
        <v>15.75</v>
      </c>
      <c r="X51" s="7" t="s">
        <v>67</v>
      </c>
      <c r="Y51" s="7" t="s">
        <v>67</v>
      </c>
      <c r="Z51" s="7" t="s">
        <v>67</v>
      </c>
      <c r="AA51" s="7">
        <v>0</v>
      </c>
      <c r="AB51" s="7">
        <f t="shared" si="3"/>
        <v>0</v>
      </c>
      <c r="AC51" s="7">
        <f t="shared" si="4"/>
        <v>53.055</v>
      </c>
    </row>
    <row r="52" s="2" customFormat="1" ht="154" spans="1:29">
      <c r="A52" s="7">
        <v>50</v>
      </c>
      <c r="B52" s="7">
        <v>2021200763</v>
      </c>
      <c r="C52" s="7" t="s">
        <v>171</v>
      </c>
      <c r="D52" s="7" t="str">
        <f>VLOOKUP(C52,[1]Sheet1!$C$1:$G$368,5,FALSE)</f>
        <v>交通运输规划与管理</v>
      </c>
      <c r="E52" s="7" t="s">
        <v>33</v>
      </c>
      <c r="F52" s="9">
        <v>88.99</v>
      </c>
      <c r="G52" s="7">
        <f t="shared" si="0"/>
        <v>40.0455</v>
      </c>
      <c r="H52" s="7"/>
      <c r="I52" s="7">
        <v>0</v>
      </c>
      <c r="J52" s="7"/>
      <c r="K52" s="7"/>
      <c r="L52" s="7"/>
      <c r="M52" s="7"/>
      <c r="N52" s="7"/>
      <c r="O52" s="7"/>
      <c r="P52" s="7"/>
      <c r="Q52" s="7">
        <v>0</v>
      </c>
      <c r="R52" s="17" t="s">
        <v>172</v>
      </c>
      <c r="S52" s="7">
        <v>0</v>
      </c>
      <c r="T52" s="7" t="s">
        <v>173</v>
      </c>
      <c r="U52" s="7">
        <v>7</v>
      </c>
      <c r="V52" s="7">
        <f t="shared" si="1"/>
        <v>7</v>
      </c>
      <c r="W52" s="7">
        <f t="shared" si="2"/>
        <v>3.15</v>
      </c>
      <c r="X52" s="7" t="s">
        <v>67</v>
      </c>
      <c r="Y52" s="7" t="s">
        <v>67</v>
      </c>
      <c r="Z52" s="7" t="s">
        <v>67</v>
      </c>
      <c r="AA52" s="7">
        <v>0</v>
      </c>
      <c r="AB52" s="7">
        <f t="shared" si="3"/>
        <v>0</v>
      </c>
      <c r="AC52" s="7">
        <f t="shared" si="4"/>
        <v>43.1955</v>
      </c>
    </row>
    <row r="53" ht="112" spans="1:29">
      <c r="A53" s="7">
        <v>51</v>
      </c>
      <c r="B53" s="7">
        <v>2021200801</v>
      </c>
      <c r="C53" s="7" t="s">
        <v>174</v>
      </c>
      <c r="D53" s="7" t="str">
        <f>VLOOKUP(C53,[1]Sheet1!$C$1:$G$368,5,FALSE)</f>
        <v>交通运输规划与管理</v>
      </c>
      <c r="E53" s="7" t="s">
        <v>50</v>
      </c>
      <c r="F53" s="9">
        <v>87.3</v>
      </c>
      <c r="G53" s="7">
        <f t="shared" si="0"/>
        <v>39.285</v>
      </c>
      <c r="H53" s="7"/>
      <c r="I53" s="7">
        <v>0</v>
      </c>
      <c r="J53" s="7"/>
      <c r="K53" s="7"/>
      <c r="L53" s="7"/>
      <c r="M53" s="7"/>
      <c r="N53" s="7"/>
      <c r="O53" s="7"/>
      <c r="P53" s="7"/>
      <c r="Q53" s="7">
        <v>0</v>
      </c>
      <c r="R53" s="7" t="s">
        <v>67</v>
      </c>
      <c r="S53" s="7">
        <v>0</v>
      </c>
      <c r="T53" s="7" t="s">
        <v>175</v>
      </c>
      <c r="U53" s="7">
        <v>30</v>
      </c>
      <c r="V53" s="7">
        <f t="shared" si="1"/>
        <v>30</v>
      </c>
      <c r="W53" s="7">
        <f t="shared" si="2"/>
        <v>13.5</v>
      </c>
      <c r="X53" s="7" t="s">
        <v>176</v>
      </c>
      <c r="Y53" s="7" t="s">
        <v>67</v>
      </c>
      <c r="Z53" s="7" t="s">
        <v>67</v>
      </c>
      <c r="AA53" s="7">
        <v>1</v>
      </c>
      <c r="AB53" s="7">
        <f t="shared" si="3"/>
        <v>0.1</v>
      </c>
      <c r="AC53" s="7">
        <f t="shared" si="4"/>
        <v>52.885</v>
      </c>
    </row>
    <row r="54" ht="42" spans="1:29">
      <c r="A54" s="7">
        <v>52</v>
      </c>
      <c r="B54" s="7">
        <v>2021200824</v>
      </c>
      <c r="C54" s="7" t="s">
        <v>177</v>
      </c>
      <c r="D54" s="7" t="str">
        <f>VLOOKUP(C54,[1]Sheet1!$C$1:$G$368,5,FALSE)</f>
        <v>交通工程</v>
      </c>
      <c r="E54" s="7" t="s">
        <v>83</v>
      </c>
      <c r="F54" s="9">
        <v>87.53</v>
      </c>
      <c r="G54" s="7">
        <f t="shared" si="0"/>
        <v>39.3885</v>
      </c>
      <c r="H54" s="7"/>
      <c r="I54" s="7">
        <v>0</v>
      </c>
      <c r="J54" s="7"/>
      <c r="K54" s="7"/>
      <c r="L54" s="7"/>
      <c r="M54" s="7"/>
      <c r="N54" s="7"/>
      <c r="O54" s="7"/>
      <c r="P54" s="7"/>
      <c r="Q54" s="7">
        <v>0</v>
      </c>
      <c r="R54" s="7" t="s">
        <v>67</v>
      </c>
      <c r="S54" s="7">
        <v>0</v>
      </c>
      <c r="T54" s="7" t="s">
        <v>178</v>
      </c>
      <c r="U54" s="7">
        <v>15</v>
      </c>
      <c r="V54" s="7">
        <f t="shared" si="1"/>
        <v>15</v>
      </c>
      <c r="W54" s="7">
        <f t="shared" si="2"/>
        <v>6.75</v>
      </c>
      <c r="X54" s="7" t="s">
        <v>179</v>
      </c>
      <c r="Y54" s="7" t="s">
        <v>67</v>
      </c>
      <c r="Z54" s="7" t="s">
        <v>67</v>
      </c>
      <c r="AA54" s="7">
        <v>1</v>
      </c>
      <c r="AB54" s="7">
        <f t="shared" si="3"/>
        <v>0.1</v>
      </c>
      <c r="AC54" s="7">
        <f t="shared" si="4"/>
        <v>46.2385</v>
      </c>
    </row>
    <row r="55" ht="28" spans="1:29">
      <c r="A55" s="7">
        <v>53</v>
      </c>
      <c r="B55" s="7">
        <v>2021200825</v>
      </c>
      <c r="C55" s="7" t="s">
        <v>180</v>
      </c>
      <c r="D55" s="7" t="str">
        <f>VLOOKUP(C55,[1]Sheet1!$C$1:$G$368,5,FALSE)</f>
        <v>交通工程</v>
      </c>
      <c r="E55" s="7" t="s">
        <v>181</v>
      </c>
      <c r="F55" s="9">
        <v>87.35</v>
      </c>
      <c r="G55" s="7">
        <f t="shared" si="0"/>
        <v>39.3075</v>
      </c>
      <c r="H55" s="7"/>
      <c r="I55" s="7">
        <v>0</v>
      </c>
      <c r="J55" s="7"/>
      <c r="K55" s="7"/>
      <c r="L55" s="7"/>
      <c r="M55" s="7"/>
      <c r="N55" s="7"/>
      <c r="O55" s="7"/>
      <c r="P55" s="7"/>
      <c r="Q55" s="7">
        <v>0</v>
      </c>
      <c r="R55" s="7"/>
      <c r="S55" s="7">
        <v>0</v>
      </c>
      <c r="T55" s="7" t="s">
        <v>182</v>
      </c>
      <c r="U55" s="7">
        <v>17</v>
      </c>
      <c r="V55" s="7">
        <f t="shared" si="1"/>
        <v>17</v>
      </c>
      <c r="W55" s="7">
        <f t="shared" si="2"/>
        <v>7.65</v>
      </c>
      <c r="X55" s="7"/>
      <c r="Y55" s="7"/>
      <c r="Z55" s="7"/>
      <c r="AA55" s="7">
        <v>0</v>
      </c>
      <c r="AB55" s="7">
        <f t="shared" si="3"/>
        <v>0</v>
      </c>
      <c r="AC55" s="7">
        <f t="shared" si="4"/>
        <v>46.9575</v>
      </c>
    </row>
    <row r="56" ht="409.5" spans="1:29">
      <c r="A56" s="7">
        <v>54</v>
      </c>
      <c r="B56" s="7">
        <v>2021200823</v>
      </c>
      <c r="C56" s="7" t="s">
        <v>183</v>
      </c>
      <c r="D56" s="7" t="str">
        <f>VLOOKUP(C56,[1]Sheet1!$C$1:$G$368,5,FALSE)</f>
        <v>交通工程</v>
      </c>
      <c r="E56" s="7" t="s">
        <v>184</v>
      </c>
      <c r="F56" s="9">
        <v>82.09</v>
      </c>
      <c r="G56" s="7">
        <f t="shared" si="0"/>
        <v>36.9405</v>
      </c>
      <c r="H56" s="7"/>
      <c r="I56" s="7">
        <v>0</v>
      </c>
      <c r="J56" s="7"/>
      <c r="K56" s="7"/>
      <c r="L56" s="7"/>
      <c r="M56" s="7"/>
      <c r="N56" s="7"/>
      <c r="O56" s="7"/>
      <c r="P56" s="7" t="s">
        <v>185</v>
      </c>
      <c r="Q56" s="7">
        <v>20</v>
      </c>
      <c r="R56" s="7" t="s">
        <v>186</v>
      </c>
      <c r="S56" s="7">
        <v>0</v>
      </c>
      <c r="T56" s="7" t="s">
        <v>187</v>
      </c>
      <c r="U56" s="7">
        <v>15</v>
      </c>
      <c r="V56" s="7">
        <f t="shared" si="1"/>
        <v>35</v>
      </c>
      <c r="W56" s="7">
        <f t="shared" si="2"/>
        <v>15.75</v>
      </c>
      <c r="X56" s="7" t="s">
        <v>188</v>
      </c>
      <c r="Y56" s="7"/>
      <c r="Z56" s="7" t="s">
        <v>189</v>
      </c>
      <c r="AA56" s="7">
        <v>3</v>
      </c>
      <c r="AB56" s="7">
        <f t="shared" si="3"/>
        <v>0.3</v>
      </c>
      <c r="AC56" s="7">
        <f t="shared" si="4"/>
        <v>52.9905</v>
      </c>
    </row>
    <row r="57" spans="1:29">
      <c r="A57" s="7">
        <v>55</v>
      </c>
      <c r="B57" s="7">
        <v>2021200812</v>
      </c>
      <c r="C57" s="7" t="s">
        <v>190</v>
      </c>
      <c r="D57" s="7" t="str">
        <f>VLOOKUP(C57,[1]Sheet1!$C$1:$G$368,5,FALSE)</f>
        <v>物流工程</v>
      </c>
      <c r="E57" s="7" t="s">
        <v>102</v>
      </c>
      <c r="F57" s="9">
        <v>89.24</v>
      </c>
      <c r="G57" s="7">
        <f t="shared" si="0"/>
        <v>40.158</v>
      </c>
      <c r="H57" s="7"/>
      <c r="I57" s="7">
        <v>0</v>
      </c>
      <c r="J57" s="7"/>
      <c r="K57" s="7"/>
      <c r="L57" s="7"/>
      <c r="M57" s="7"/>
      <c r="N57" s="7"/>
      <c r="O57" s="7"/>
      <c r="P57" s="7"/>
      <c r="Q57" s="7">
        <v>0</v>
      </c>
      <c r="R57" s="7" t="s">
        <v>67</v>
      </c>
      <c r="S57" s="7">
        <v>0</v>
      </c>
      <c r="T57" s="7" t="s">
        <v>191</v>
      </c>
      <c r="U57" s="7">
        <v>10</v>
      </c>
      <c r="V57" s="7">
        <f t="shared" si="1"/>
        <v>10</v>
      </c>
      <c r="W57" s="7">
        <f t="shared" si="2"/>
        <v>4.5</v>
      </c>
      <c r="X57" s="7" t="s">
        <v>67</v>
      </c>
      <c r="Y57" s="7" t="s">
        <v>67</v>
      </c>
      <c r="Z57" s="7" t="s">
        <v>67</v>
      </c>
      <c r="AA57" s="7">
        <v>0</v>
      </c>
      <c r="AB57" s="7">
        <f t="shared" si="3"/>
        <v>0</v>
      </c>
      <c r="AC57" s="7">
        <f t="shared" si="4"/>
        <v>44.658</v>
      </c>
    </row>
    <row r="58" ht="28" spans="1:29">
      <c r="A58" s="7">
        <v>56</v>
      </c>
      <c r="B58" s="8">
        <v>2021200814</v>
      </c>
      <c r="C58" s="7" t="s">
        <v>192</v>
      </c>
      <c r="D58" s="7" t="str">
        <f>VLOOKUP(C58,[1]Sheet1!$C$1:$G$368,5,FALSE)</f>
        <v>物流工程</v>
      </c>
      <c r="E58" s="7" t="s">
        <v>102</v>
      </c>
      <c r="F58" s="9">
        <v>84.91</v>
      </c>
      <c r="G58" s="7">
        <f t="shared" si="0"/>
        <v>38.2095</v>
      </c>
      <c r="H58" s="7"/>
      <c r="I58" s="7">
        <v>0</v>
      </c>
      <c r="J58" s="7"/>
      <c r="K58" s="7"/>
      <c r="L58" s="7"/>
      <c r="M58" s="7"/>
      <c r="N58" s="7"/>
      <c r="O58" s="7"/>
      <c r="P58" s="7"/>
      <c r="Q58" s="7">
        <v>0</v>
      </c>
      <c r="R58" s="7" t="s">
        <v>67</v>
      </c>
      <c r="S58" s="7">
        <v>0</v>
      </c>
      <c r="T58" s="7" t="s">
        <v>193</v>
      </c>
      <c r="U58" s="7">
        <v>20</v>
      </c>
      <c r="V58" s="7">
        <f t="shared" si="1"/>
        <v>20</v>
      </c>
      <c r="W58" s="7">
        <f t="shared" si="2"/>
        <v>9</v>
      </c>
      <c r="X58" s="7" t="s">
        <v>67</v>
      </c>
      <c r="Y58" s="7" t="s">
        <v>67</v>
      </c>
      <c r="Z58" s="7" t="s">
        <v>67</v>
      </c>
      <c r="AA58" s="7">
        <v>0</v>
      </c>
      <c r="AB58" s="7">
        <f t="shared" si="3"/>
        <v>0</v>
      </c>
      <c r="AC58" s="7">
        <f t="shared" si="4"/>
        <v>47.2095</v>
      </c>
    </row>
    <row r="59" ht="28" spans="1:29">
      <c r="A59" s="7">
        <v>57</v>
      </c>
      <c r="B59" s="7">
        <v>2021200811</v>
      </c>
      <c r="C59" s="7" t="s">
        <v>194</v>
      </c>
      <c r="D59" s="7" t="str">
        <f>VLOOKUP(C59,[1]Sheet1!$C$1:$G$368,5,FALSE)</f>
        <v>物流工程</v>
      </c>
      <c r="E59" s="7" t="s">
        <v>195</v>
      </c>
      <c r="F59" s="9">
        <v>83.85</v>
      </c>
      <c r="G59" s="7">
        <f t="shared" si="0"/>
        <v>37.7325</v>
      </c>
      <c r="H59" s="7"/>
      <c r="I59" s="7">
        <v>0</v>
      </c>
      <c r="J59" s="7"/>
      <c r="K59" s="7"/>
      <c r="L59" s="7"/>
      <c r="M59" s="7"/>
      <c r="N59" s="7"/>
      <c r="O59" s="7"/>
      <c r="P59" s="7"/>
      <c r="Q59" s="7">
        <v>0</v>
      </c>
      <c r="R59" s="7" t="s">
        <v>67</v>
      </c>
      <c r="S59" s="7">
        <v>0</v>
      </c>
      <c r="T59" s="7" t="s">
        <v>196</v>
      </c>
      <c r="U59" s="7">
        <v>30</v>
      </c>
      <c r="V59" s="7">
        <f t="shared" si="1"/>
        <v>30</v>
      </c>
      <c r="W59" s="7">
        <f t="shared" si="2"/>
        <v>13.5</v>
      </c>
      <c r="X59" s="7" t="s">
        <v>67</v>
      </c>
      <c r="Y59" s="7" t="s">
        <v>67</v>
      </c>
      <c r="Z59" s="7" t="s">
        <v>67</v>
      </c>
      <c r="AA59" s="7">
        <v>0</v>
      </c>
      <c r="AB59" s="7">
        <f t="shared" si="3"/>
        <v>0</v>
      </c>
      <c r="AC59" s="7">
        <f t="shared" si="4"/>
        <v>51.2325</v>
      </c>
    </row>
    <row r="60" ht="28" spans="1:29">
      <c r="A60" s="7">
        <v>58</v>
      </c>
      <c r="B60" s="7">
        <v>2021200813</v>
      </c>
      <c r="C60" s="7" t="s">
        <v>197</v>
      </c>
      <c r="D60" s="7" t="str">
        <f>VLOOKUP(C60,[1]Sheet1!$C$1:$G$368,5,FALSE)</f>
        <v>物流工程</v>
      </c>
      <c r="E60" s="7" t="s">
        <v>198</v>
      </c>
      <c r="F60" s="9">
        <v>90.89</v>
      </c>
      <c r="G60" s="7">
        <f t="shared" si="0"/>
        <v>40.9005</v>
      </c>
      <c r="H60" s="7"/>
      <c r="I60" s="7">
        <v>0</v>
      </c>
      <c r="J60" s="7"/>
      <c r="K60" s="7"/>
      <c r="L60" s="7"/>
      <c r="M60" s="7"/>
      <c r="N60" s="7"/>
      <c r="O60" s="7"/>
      <c r="P60" s="7"/>
      <c r="Q60" s="7">
        <v>0</v>
      </c>
      <c r="R60" s="7" t="s">
        <v>67</v>
      </c>
      <c r="S60" s="7">
        <v>0</v>
      </c>
      <c r="T60" s="7" t="s">
        <v>199</v>
      </c>
      <c r="U60" s="7">
        <v>30</v>
      </c>
      <c r="V60" s="7">
        <f t="shared" si="1"/>
        <v>30</v>
      </c>
      <c r="W60" s="7">
        <f t="shared" si="2"/>
        <v>13.5</v>
      </c>
      <c r="X60" s="7" t="s">
        <v>67</v>
      </c>
      <c r="Y60" s="7" t="s">
        <v>67</v>
      </c>
      <c r="Z60" s="7" t="s">
        <v>67</v>
      </c>
      <c r="AA60" s="7">
        <v>0</v>
      </c>
      <c r="AB60" s="7">
        <f t="shared" si="3"/>
        <v>0</v>
      </c>
      <c r="AC60" s="7">
        <f t="shared" si="4"/>
        <v>54.4005</v>
      </c>
    </row>
    <row r="61" ht="42" spans="1:29">
      <c r="A61" s="7">
        <v>59</v>
      </c>
      <c r="B61" s="12">
        <v>2021200831</v>
      </c>
      <c r="C61" s="12" t="s">
        <v>200</v>
      </c>
      <c r="D61" s="7" t="str">
        <f>VLOOKUP(C61,[1]Sheet1!$C$1:$G$368,5,FALSE)</f>
        <v>安全科学与工程</v>
      </c>
      <c r="E61" s="12" t="s">
        <v>201</v>
      </c>
      <c r="F61" s="13">
        <v>80.35</v>
      </c>
      <c r="G61" s="7">
        <f t="shared" si="0"/>
        <v>36.1575</v>
      </c>
      <c r="H61" s="12"/>
      <c r="I61" s="12">
        <v>0</v>
      </c>
      <c r="J61" s="12"/>
      <c r="K61" s="12"/>
      <c r="L61" s="12"/>
      <c r="M61" s="12"/>
      <c r="N61" s="12"/>
      <c r="O61" s="12"/>
      <c r="P61" s="12"/>
      <c r="Q61" s="12">
        <v>0</v>
      </c>
      <c r="R61" s="12" t="s">
        <v>67</v>
      </c>
      <c r="S61" s="12">
        <v>0</v>
      </c>
      <c r="T61" s="12" t="s">
        <v>80</v>
      </c>
      <c r="U61" s="12">
        <v>5</v>
      </c>
      <c r="V61" s="7">
        <f t="shared" si="1"/>
        <v>5</v>
      </c>
      <c r="W61" s="7">
        <f t="shared" si="2"/>
        <v>2.25</v>
      </c>
      <c r="X61" s="12" t="s">
        <v>202</v>
      </c>
      <c r="Y61" s="12" t="s">
        <v>67</v>
      </c>
      <c r="Z61" s="12" t="s">
        <v>203</v>
      </c>
      <c r="AA61" s="12">
        <v>8</v>
      </c>
      <c r="AB61" s="7">
        <f t="shared" si="3"/>
        <v>0.8</v>
      </c>
      <c r="AC61" s="7">
        <f t="shared" si="4"/>
        <v>39.2075</v>
      </c>
    </row>
    <row r="62" spans="1:29">
      <c r="A62" s="7">
        <v>60</v>
      </c>
      <c r="B62" s="7">
        <v>2021200832</v>
      </c>
      <c r="C62" s="7" t="s">
        <v>204</v>
      </c>
      <c r="D62" s="7" t="str">
        <f>VLOOKUP(C62,[1]Sheet1!$C$1:$G$368,5,FALSE)</f>
        <v>安全科学与工程</v>
      </c>
      <c r="E62" s="7" t="s">
        <v>205</v>
      </c>
      <c r="F62" s="9">
        <v>86.44</v>
      </c>
      <c r="G62" s="7">
        <f t="shared" si="0"/>
        <v>38.898</v>
      </c>
      <c r="H62" s="7"/>
      <c r="I62" s="7">
        <v>0</v>
      </c>
      <c r="J62" s="7"/>
      <c r="K62" s="7"/>
      <c r="L62" s="7"/>
      <c r="M62" s="7"/>
      <c r="N62" s="7"/>
      <c r="O62" s="7"/>
      <c r="P62" s="7"/>
      <c r="Q62" s="7">
        <v>0</v>
      </c>
      <c r="R62" s="7" t="s">
        <v>67</v>
      </c>
      <c r="S62" s="7">
        <v>0</v>
      </c>
      <c r="T62" s="12" t="s">
        <v>206</v>
      </c>
      <c r="U62" s="7">
        <v>10</v>
      </c>
      <c r="V62" s="7">
        <f t="shared" si="1"/>
        <v>10</v>
      </c>
      <c r="W62" s="7">
        <f t="shared" si="2"/>
        <v>4.5</v>
      </c>
      <c r="X62" s="7" t="s">
        <v>67</v>
      </c>
      <c r="Y62" s="7" t="s">
        <v>67</v>
      </c>
      <c r="Z62" s="7" t="s">
        <v>67</v>
      </c>
      <c r="AA62" s="7">
        <v>0</v>
      </c>
      <c r="AB62" s="7">
        <f t="shared" si="3"/>
        <v>0</v>
      </c>
      <c r="AC62" s="7">
        <f t="shared" si="4"/>
        <v>43.398</v>
      </c>
    </row>
    <row r="63" spans="1:29">
      <c r="A63" s="7">
        <v>61</v>
      </c>
      <c r="B63" s="7">
        <v>2021200835</v>
      </c>
      <c r="C63" s="7" t="s">
        <v>207</v>
      </c>
      <c r="D63" s="7" t="str">
        <f>VLOOKUP(C63,[1]Sheet1!$C$1:$G$368,5,FALSE)</f>
        <v>安全科学与工程</v>
      </c>
      <c r="E63" s="7" t="s">
        <v>86</v>
      </c>
      <c r="F63" s="9">
        <v>87.95</v>
      </c>
      <c r="G63" s="7">
        <f t="shared" si="0"/>
        <v>39.5775</v>
      </c>
      <c r="H63" s="7"/>
      <c r="I63" s="7">
        <v>0</v>
      </c>
      <c r="J63" s="7"/>
      <c r="K63" s="7"/>
      <c r="L63" s="7"/>
      <c r="M63" s="7"/>
      <c r="N63" s="7"/>
      <c r="O63" s="7"/>
      <c r="P63" s="7"/>
      <c r="Q63" s="7">
        <v>0</v>
      </c>
      <c r="R63" s="7" t="s">
        <v>67</v>
      </c>
      <c r="S63" s="7">
        <v>0</v>
      </c>
      <c r="T63" s="7" t="s">
        <v>208</v>
      </c>
      <c r="U63" s="7">
        <v>10</v>
      </c>
      <c r="V63" s="7">
        <f t="shared" si="1"/>
        <v>10</v>
      </c>
      <c r="W63" s="7">
        <f t="shared" si="2"/>
        <v>4.5</v>
      </c>
      <c r="X63" s="7" t="s">
        <v>67</v>
      </c>
      <c r="Y63" s="7" t="s">
        <v>67</v>
      </c>
      <c r="Z63" s="7" t="s">
        <v>67</v>
      </c>
      <c r="AA63" s="7">
        <v>0</v>
      </c>
      <c r="AB63" s="7">
        <f t="shared" si="3"/>
        <v>0</v>
      </c>
      <c r="AC63" s="7">
        <f t="shared" si="4"/>
        <v>44.0775</v>
      </c>
    </row>
    <row r="64" spans="1:29">
      <c r="A64" s="7">
        <v>62</v>
      </c>
      <c r="B64" s="7">
        <v>2021200736</v>
      </c>
      <c r="C64" s="7" t="s">
        <v>209</v>
      </c>
      <c r="D64" s="7" t="str">
        <f>VLOOKUP(C64,[1]Sheet1!$C$1:$G$368,5,FALSE)</f>
        <v>系统科学</v>
      </c>
      <c r="E64" s="7" t="s">
        <v>210</v>
      </c>
      <c r="F64" s="9">
        <v>81.68</v>
      </c>
      <c r="G64" s="7">
        <f t="shared" si="0"/>
        <v>36.756</v>
      </c>
      <c r="H64" s="7"/>
      <c r="I64" s="7">
        <v>0</v>
      </c>
      <c r="J64" s="7"/>
      <c r="K64" s="7"/>
      <c r="L64" s="7"/>
      <c r="M64" s="7"/>
      <c r="N64" s="7"/>
      <c r="O64" s="7"/>
      <c r="P64" s="7"/>
      <c r="Q64" s="7">
        <v>0</v>
      </c>
      <c r="R64" s="7" t="s">
        <v>67</v>
      </c>
      <c r="S64" s="7">
        <v>0</v>
      </c>
      <c r="T64" s="7"/>
      <c r="U64" s="7">
        <v>0</v>
      </c>
      <c r="V64" s="7">
        <f t="shared" si="1"/>
        <v>0</v>
      </c>
      <c r="W64" s="7">
        <f t="shared" si="2"/>
        <v>0</v>
      </c>
      <c r="X64" s="7" t="s">
        <v>67</v>
      </c>
      <c r="Y64" s="7" t="s">
        <v>67</v>
      </c>
      <c r="Z64" s="7" t="s">
        <v>67</v>
      </c>
      <c r="AA64" s="7">
        <v>0</v>
      </c>
      <c r="AB64" s="7">
        <f t="shared" si="3"/>
        <v>0</v>
      </c>
      <c r="AC64" s="7">
        <f t="shared" si="4"/>
        <v>36.756</v>
      </c>
    </row>
    <row r="65" spans="1:29">
      <c r="A65" s="7">
        <v>63</v>
      </c>
      <c r="B65" s="7">
        <v>2021200735</v>
      </c>
      <c r="C65" s="7" t="s">
        <v>211</v>
      </c>
      <c r="D65" s="7" t="str">
        <f>VLOOKUP(C65,[1]Sheet1!$C$1:$G$368,5,FALSE)</f>
        <v>系统科学</v>
      </c>
      <c r="E65" s="7" t="s">
        <v>212</v>
      </c>
      <c r="F65" s="14">
        <v>82.4</v>
      </c>
      <c r="G65" s="7">
        <f t="shared" si="0"/>
        <v>37.08</v>
      </c>
      <c r="H65" s="7"/>
      <c r="I65" s="7">
        <v>0</v>
      </c>
      <c r="J65" s="7"/>
      <c r="K65" s="7"/>
      <c r="L65" s="7"/>
      <c r="M65" s="7"/>
      <c r="N65" s="7"/>
      <c r="O65" s="7"/>
      <c r="P65" s="7"/>
      <c r="Q65" s="7">
        <v>0</v>
      </c>
      <c r="R65" s="7"/>
      <c r="S65" s="7">
        <v>0</v>
      </c>
      <c r="T65" s="7" t="s">
        <v>213</v>
      </c>
      <c r="U65" s="7">
        <v>5</v>
      </c>
      <c r="V65" s="7">
        <f t="shared" si="1"/>
        <v>5</v>
      </c>
      <c r="W65" s="7">
        <f t="shared" si="2"/>
        <v>2.25</v>
      </c>
      <c r="X65" s="7"/>
      <c r="Y65" s="7"/>
      <c r="Z65" s="7" t="s">
        <v>214</v>
      </c>
      <c r="AA65" s="7">
        <v>0</v>
      </c>
      <c r="AB65" s="7">
        <f t="shared" si="3"/>
        <v>0</v>
      </c>
      <c r="AC65" s="7">
        <f t="shared" si="4"/>
        <v>39.33</v>
      </c>
    </row>
    <row r="66" spans="1:29">
      <c r="A66" s="7">
        <v>64</v>
      </c>
      <c r="B66" s="7">
        <v>2021200734</v>
      </c>
      <c r="C66" s="7" t="s">
        <v>215</v>
      </c>
      <c r="D66" s="7" t="str">
        <f>VLOOKUP(C66,[1]Sheet1!$C$1:$G$368,5,FALSE)</f>
        <v>系统科学</v>
      </c>
      <c r="E66" s="7" t="s">
        <v>33</v>
      </c>
      <c r="F66" s="9">
        <v>83.96</v>
      </c>
      <c r="G66" s="7">
        <f t="shared" si="0"/>
        <v>37.782</v>
      </c>
      <c r="H66" s="7"/>
      <c r="I66" s="7">
        <v>0</v>
      </c>
      <c r="J66" s="7"/>
      <c r="K66" s="7"/>
      <c r="L66" s="7"/>
      <c r="M66" s="7"/>
      <c r="N66" s="7"/>
      <c r="O66" s="7"/>
      <c r="P66" s="7"/>
      <c r="Q66" s="7">
        <v>0</v>
      </c>
      <c r="R66" s="7" t="s">
        <v>67</v>
      </c>
      <c r="S66" s="7">
        <v>0</v>
      </c>
      <c r="T66" s="7" t="s">
        <v>216</v>
      </c>
      <c r="U66" s="7">
        <v>7</v>
      </c>
      <c r="V66" s="7">
        <f t="shared" si="1"/>
        <v>7</v>
      </c>
      <c r="W66" s="7">
        <f t="shared" si="2"/>
        <v>3.15</v>
      </c>
      <c r="X66" s="7" t="s">
        <v>217</v>
      </c>
      <c r="Y66" s="7" t="s">
        <v>217</v>
      </c>
      <c r="Z66" s="7" t="s">
        <v>217</v>
      </c>
      <c r="AA66" s="7">
        <v>0</v>
      </c>
      <c r="AB66" s="7">
        <f t="shared" si="3"/>
        <v>0</v>
      </c>
      <c r="AC66" s="7">
        <f t="shared" si="4"/>
        <v>40.932</v>
      </c>
    </row>
    <row r="67" ht="98" spans="1:29">
      <c r="A67" s="7">
        <v>65</v>
      </c>
      <c r="B67" s="18" t="s">
        <v>218</v>
      </c>
      <c r="C67" s="19" t="s">
        <v>219</v>
      </c>
      <c r="D67" s="7" t="str">
        <f>VLOOKUP(C67,[1]Sheet1!$C$1:$G$368,5,FALSE)</f>
        <v>物流工程</v>
      </c>
      <c r="E67" s="19" t="s">
        <v>220</v>
      </c>
      <c r="F67" s="19">
        <v>88.5</v>
      </c>
      <c r="G67" s="7">
        <f t="shared" si="0"/>
        <v>39.825</v>
      </c>
      <c r="H67" s="19" t="s">
        <v>221</v>
      </c>
      <c r="I67" s="19">
        <v>56</v>
      </c>
      <c r="J67" s="19"/>
      <c r="K67" s="19"/>
      <c r="L67" s="19"/>
      <c r="M67" s="19"/>
      <c r="N67" s="19"/>
      <c r="O67" s="19"/>
      <c r="P67" s="19"/>
      <c r="Q67" s="19"/>
      <c r="R67" s="19"/>
      <c r="S67" s="19"/>
      <c r="T67" s="19" t="s">
        <v>222</v>
      </c>
      <c r="U67" s="19">
        <v>5</v>
      </c>
      <c r="V67" s="7">
        <f t="shared" si="1"/>
        <v>61</v>
      </c>
      <c r="W67" s="7">
        <f t="shared" si="2"/>
        <v>27.45</v>
      </c>
      <c r="X67" s="19"/>
      <c r="Y67" s="19"/>
      <c r="Z67" s="19" t="s">
        <v>223</v>
      </c>
      <c r="AA67" s="19">
        <v>4</v>
      </c>
      <c r="AB67" s="7">
        <f t="shared" si="3"/>
        <v>0.4</v>
      </c>
      <c r="AC67" s="7">
        <f t="shared" si="4"/>
        <v>67.675</v>
      </c>
    </row>
    <row r="68" ht="364" spans="1:29">
      <c r="A68" s="7">
        <v>66</v>
      </c>
      <c r="B68" s="18">
        <v>2021200802</v>
      </c>
      <c r="C68" s="7" t="s">
        <v>224</v>
      </c>
      <c r="D68" s="7" t="str">
        <f>VLOOKUP(C68,[1]Sheet1!$C$1:$G$368,5,FALSE)</f>
        <v>交通运输规划与管理</v>
      </c>
      <c r="E68" s="7" t="s">
        <v>201</v>
      </c>
      <c r="F68" s="7">
        <v>89.52</v>
      </c>
      <c r="G68" s="7">
        <f t="shared" ref="G68:G131" si="5">F68*0.45</f>
        <v>40.284</v>
      </c>
      <c r="H68" s="7" t="s">
        <v>225</v>
      </c>
      <c r="I68" s="7">
        <v>0</v>
      </c>
      <c r="J68" s="7"/>
      <c r="K68" s="7"/>
      <c r="L68" s="7"/>
      <c r="M68" s="7"/>
      <c r="N68" s="7"/>
      <c r="O68" s="7"/>
      <c r="P68" s="7" t="s">
        <v>226</v>
      </c>
      <c r="Q68" s="7">
        <v>27.5</v>
      </c>
      <c r="R68" s="7"/>
      <c r="S68" s="7"/>
      <c r="T68" s="19" t="s">
        <v>227</v>
      </c>
      <c r="U68" s="7">
        <v>11</v>
      </c>
      <c r="V68" s="7">
        <f t="shared" ref="V68:V131" si="6">U68+S68+Q68+O68+M68+K68+I68</f>
        <v>38.5</v>
      </c>
      <c r="W68" s="7">
        <f t="shared" ref="W68:W131" si="7">V68*0.45</f>
        <v>17.325</v>
      </c>
      <c r="X68" s="7" t="s">
        <v>228</v>
      </c>
      <c r="Y68" s="7" t="s">
        <v>229</v>
      </c>
      <c r="Z68" s="7" t="s">
        <v>230</v>
      </c>
      <c r="AA68" s="7">
        <v>15</v>
      </c>
      <c r="AB68" s="7">
        <f t="shared" ref="AB68:AB131" si="8">AA68*0.1</f>
        <v>1.5</v>
      </c>
      <c r="AC68" s="7">
        <f t="shared" ref="AC68:AC131" si="9">AB68+W68+G68</f>
        <v>59.109</v>
      </c>
    </row>
    <row r="69" spans="1:29">
      <c r="A69" s="7">
        <v>67</v>
      </c>
      <c r="B69" s="18" t="s">
        <v>231</v>
      </c>
      <c r="C69" s="19" t="s">
        <v>232</v>
      </c>
      <c r="D69" s="7" t="str">
        <f>VLOOKUP(C69,[1]Sheet1!$C$1:$G$368,5,FALSE)</f>
        <v>安全科学与工程</v>
      </c>
      <c r="E69" s="19" t="s">
        <v>205</v>
      </c>
      <c r="F69" s="19">
        <v>86.15</v>
      </c>
      <c r="G69" s="7">
        <f t="shared" si="5"/>
        <v>38.7675</v>
      </c>
      <c r="H69" s="19"/>
      <c r="I69" s="19"/>
      <c r="J69" s="19"/>
      <c r="K69" s="19"/>
      <c r="L69" s="19"/>
      <c r="M69" s="19"/>
      <c r="N69" s="19"/>
      <c r="O69" s="19"/>
      <c r="P69" s="19"/>
      <c r="Q69" s="19"/>
      <c r="R69" s="19"/>
      <c r="S69" s="19"/>
      <c r="T69" s="19" t="s">
        <v>233</v>
      </c>
      <c r="U69" s="19">
        <v>10</v>
      </c>
      <c r="V69" s="7">
        <f t="shared" si="6"/>
        <v>10</v>
      </c>
      <c r="W69" s="7">
        <f t="shared" si="7"/>
        <v>4.5</v>
      </c>
      <c r="X69" s="19"/>
      <c r="Y69" s="19"/>
      <c r="Z69" s="19"/>
      <c r="AA69" s="19"/>
      <c r="AB69" s="7">
        <f t="shared" si="8"/>
        <v>0</v>
      </c>
      <c r="AC69" s="7">
        <f t="shared" si="9"/>
        <v>43.2675</v>
      </c>
    </row>
    <row r="70" ht="42" spans="1:29">
      <c r="A70" s="7">
        <v>68</v>
      </c>
      <c r="B70" s="7">
        <v>2021200826</v>
      </c>
      <c r="C70" s="7" t="s">
        <v>234</v>
      </c>
      <c r="D70" s="7" t="str">
        <f>VLOOKUP(C70,[1]Sheet1!$C$1:$G$368,5,FALSE)</f>
        <v>交通工程</v>
      </c>
      <c r="E70" s="7" t="s">
        <v>184</v>
      </c>
      <c r="F70" s="7">
        <v>85.31</v>
      </c>
      <c r="G70" s="7">
        <f t="shared" si="5"/>
        <v>38.3895</v>
      </c>
      <c r="H70" s="7"/>
      <c r="I70" s="7"/>
      <c r="J70" s="7"/>
      <c r="K70" s="7"/>
      <c r="L70" s="7"/>
      <c r="M70" s="7"/>
      <c r="N70" s="7"/>
      <c r="O70" s="7"/>
      <c r="P70" s="7"/>
      <c r="Q70" s="7"/>
      <c r="R70" s="7"/>
      <c r="S70" s="7"/>
      <c r="T70" s="19" t="s">
        <v>235</v>
      </c>
      <c r="U70" s="7">
        <v>7</v>
      </c>
      <c r="V70" s="7">
        <f t="shared" si="6"/>
        <v>7</v>
      </c>
      <c r="W70" s="7">
        <f t="shared" si="7"/>
        <v>3.15</v>
      </c>
      <c r="X70" s="7" t="s">
        <v>202</v>
      </c>
      <c r="Y70" s="7"/>
      <c r="Z70" s="7"/>
      <c r="AA70" s="7">
        <v>3</v>
      </c>
      <c r="AB70" s="7">
        <f t="shared" si="8"/>
        <v>0.3</v>
      </c>
      <c r="AC70" s="7">
        <f t="shared" si="9"/>
        <v>41.8395</v>
      </c>
    </row>
    <row r="71" ht="280" spans="1:29">
      <c r="A71" s="7">
        <v>69</v>
      </c>
      <c r="B71" s="19">
        <v>2021200782</v>
      </c>
      <c r="C71" s="19" t="s">
        <v>236</v>
      </c>
      <c r="D71" s="7" t="str">
        <f>VLOOKUP(C71,[1]Sheet1!$C$1:$G$368,5,FALSE)</f>
        <v>交通运输规划与管理</v>
      </c>
      <c r="E71" s="19" t="s">
        <v>98</v>
      </c>
      <c r="F71" s="19">
        <v>87.13</v>
      </c>
      <c r="G71" s="7">
        <f t="shared" si="5"/>
        <v>39.2085</v>
      </c>
      <c r="H71" s="19" t="s">
        <v>237</v>
      </c>
      <c r="I71" s="19">
        <v>10</v>
      </c>
      <c r="J71" s="19"/>
      <c r="K71" s="19"/>
      <c r="L71" s="19"/>
      <c r="M71" s="19"/>
      <c r="N71" s="19"/>
      <c r="O71" s="19"/>
      <c r="P71" s="19" t="s">
        <v>238</v>
      </c>
      <c r="Q71" s="19">
        <v>2</v>
      </c>
      <c r="R71" s="19"/>
      <c r="S71" s="19"/>
      <c r="T71" s="19" t="s">
        <v>239</v>
      </c>
      <c r="U71" s="19">
        <v>15</v>
      </c>
      <c r="V71" s="7">
        <f t="shared" si="6"/>
        <v>27</v>
      </c>
      <c r="W71" s="7">
        <f t="shared" si="7"/>
        <v>12.15</v>
      </c>
      <c r="X71" s="19"/>
      <c r="Y71" s="19"/>
      <c r="Z71" s="19"/>
      <c r="AA71" s="19"/>
      <c r="AB71" s="7">
        <f t="shared" si="8"/>
        <v>0</v>
      </c>
      <c r="AC71" s="7">
        <f t="shared" si="9"/>
        <v>51.3585</v>
      </c>
    </row>
    <row r="72" ht="28" spans="1:29">
      <c r="A72" s="7">
        <v>70</v>
      </c>
      <c r="B72" s="19">
        <v>2021200785</v>
      </c>
      <c r="C72" s="19" t="s">
        <v>240</v>
      </c>
      <c r="D72" s="7" t="str">
        <f>VLOOKUP(C72,[1]Sheet1!$C$1:$G$368,5,FALSE)</f>
        <v>交通运输规划与管理</v>
      </c>
      <c r="E72" s="19" t="s">
        <v>141</v>
      </c>
      <c r="F72" s="19">
        <v>86.58</v>
      </c>
      <c r="G72" s="7">
        <f t="shared" si="5"/>
        <v>38.961</v>
      </c>
      <c r="H72" s="19"/>
      <c r="I72" s="19"/>
      <c r="J72" s="19"/>
      <c r="K72" s="19"/>
      <c r="L72" s="19"/>
      <c r="M72" s="19"/>
      <c r="N72" s="19"/>
      <c r="O72" s="19"/>
      <c r="P72" s="19"/>
      <c r="Q72" s="19"/>
      <c r="R72" s="19"/>
      <c r="S72" s="19"/>
      <c r="T72" s="19" t="s">
        <v>241</v>
      </c>
      <c r="U72" s="19">
        <v>4</v>
      </c>
      <c r="V72" s="7">
        <f t="shared" si="6"/>
        <v>4</v>
      </c>
      <c r="W72" s="7">
        <f t="shared" si="7"/>
        <v>1.8</v>
      </c>
      <c r="X72" s="19"/>
      <c r="Y72" s="19"/>
      <c r="Z72" s="19"/>
      <c r="AA72" s="19"/>
      <c r="AB72" s="7">
        <f t="shared" si="8"/>
        <v>0</v>
      </c>
      <c r="AC72" s="7">
        <f t="shared" si="9"/>
        <v>40.761</v>
      </c>
    </row>
    <row r="73" ht="28" spans="1:29">
      <c r="A73" s="7">
        <v>71</v>
      </c>
      <c r="B73" s="19">
        <v>2021200787</v>
      </c>
      <c r="C73" s="19" t="s">
        <v>242</v>
      </c>
      <c r="D73" s="7" t="str">
        <f>VLOOKUP(C73,[1]Sheet1!$C$1:$G$368,5,FALSE)</f>
        <v>交通运输规划与管理</v>
      </c>
      <c r="E73" s="19" t="s">
        <v>141</v>
      </c>
      <c r="F73" s="19">
        <v>84.52</v>
      </c>
      <c r="G73" s="7">
        <f t="shared" si="5"/>
        <v>38.034</v>
      </c>
      <c r="H73" s="19"/>
      <c r="I73" s="19"/>
      <c r="J73" s="19"/>
      <c r="K73" s="19"/>
      <c r="L73" s="19"/>
      <c r="M73" s="19"/>
      <c r="N73" s="19"/>
      <c r="O73" s="19"/>
      <c r="P73" s="19"/>
      <c r="Q73" s="19"/>
      <c r="R73" s="19"/>
      <c r="S73" s="19"/>
      <c r="T73" s="19" t="s">
        <v>243</v>
      </c>
      <c r="U73" s="19">
        <v>7</v>
      </c>
      <c r="V73" s="7">
        <f t="shared" si="6"/>
        <v>7</v>
      </c>
      <c r="W73" s="7">
        <f t="shared" si="7"/>
        <v>3.15</v>
      </c>
      <c r="X73" s="19"/>
      <c r="Y73" s="19"/>
      <c r="Z73" s="19"/>
      <c r="AA73" s="19"/>
      <c r="AB73" s="7">
        <f t="shared" si="8"/>
        <v>0</v>
      </c>
      <c r="AC73" s="7">
        <f t="shared" si="9"/>
        <v>41.184</v>
      </c>
    </row>
    <row r="74" ht="28" spans="1:29">
      <c r="A74" s="7">
        <v>72</v>
      </c>
      <c r="B74" s="18">
        <v>2021200788</v>
      </c>
      <c r="C74" s="18" t="s">
        <v>244</v>
      </c>
      <c r="D74" s="7" t="str">
        <f>VLOOKUP(C74,[1]Sheet1!$C$1:$G$368,5,FALSE)</f>
        <v>交通运输规划与管理</v>
      </c>
      <c r="E74" s="18" t="s">
        <v>245</v>
      </c>
      <c r="F74" s="18" t="s">
        <v>246</v>
      </c>
      <c r="G74" s="7">
        <f t="shared" si="5"/>
        <v>39.9465</v>
      </c>
      <c r="H74" s="18"/>
      <c r="I74" s="18"/>
      <c r="J74" s="18"/>
      <c r="K74" s="18"/>
      <c r="L74" s="18"/>
      <c r="M74" s="18"/>
      <c r="N74" s="18"/>
      <c r="O74" s="18"/>
      <c r="P74" s="18"/>
      <c r="Q74" s="18"/>
      <c r="R74" s="18"/>
      <c r="S74" s="18"/>
      <c r="T74" s="19" t="s">
        <v>247</v>
      </c>
      <c r="U74" s="18" t="s">
        <v>248</v>
      </c>
      <c r="V74" s="7">
        <f t="shared" si="6"/>
        <v>10</v>
      </c>
      <c r="W74" s="7">
        <f t="shared" si="7"/>
        <v>4.5</v>
      </c>
      <c r="X74" s="18"/>
      <c r="Y74" s="18"/>
      <c r="Z74" s="18"/>
      <c r="AA74" s="18"/>
      <c r="AB74" s="7">
        <f t="shared" si="8"/>
        <v>0</v>
      </c>
      <c r="AC74" s="7">
        <f t="shared" si="9"/>
        <v>44.4465</v>
      </c>
    </row>
    <row r="75" ht="140" spans="1:29">
      <c r="A75" s="7">
        <v>73</v>
      </c>
      <c r="B75" s="19">
        <v>2021200789</v>
      </c>
      <c r="C75" s="19" t="s">
        <v>249</v>
      </c>
      <c r="D75" s="7" t="str">
        <f>VLOOKUP(C75,[1]Sheet1!$C$1:$G$368,5,FALSE)</f>
        <v>交通运输规划与管理</v>
      </c>
      <c r="E75" s="19" t="s">
        <v>55</v>
      </c>
      <c r="F75" s="19">
        <v>90.75</v>
      </c>
      <c r="G75" s="7">
        <f t="shared" si="5"/>
        <v>40.8375</v>
      </c>
      <c r="H75" s="19"/>
      <c r="I75" s="19"/>
      <c r="J75" s="19"/>
      <c r="K75" s="19"/>
      <c r="L75" s="19"/>
      <c r="M75" s="19"/>
      <c r="N75" s="19"/>
      <c r="O75" s="19"/>
      <c r="P75" s="19" t="s">
        <v>250</v>
      </c>
      <c r="Q75" s="19">
        <v>0</v>
      </c>
      <c r="R75" s="19"/>
      <c r="S75" s="19"/>
      <c r="T75" s="19" t="s">
        <v>251</v>
      </c>
      <c r="U75" s="19">
        <v>22</v>
      </c>
      <c r="V75" s="7">
        <f t="shared" si="6"/>
        <v>22</v>
      </c>
      <c r="W75" s="7">
        <f t="shared" si="7"/>
        <v>9.9</v>
      </c>
      <c r="X75" s="19"/>
      <c r="Y75" s="19"/>
      <c r="Z75" s="19"/>
      <c r="AA75" s="19"/>
      <c r="AB75" s="7">
        <f t="shared" si="8"/>
        <v>0</v>
      </c>
      <c r="AC75" s="7">
        <f t="shared" si="9"/>
        <v>50.7375</v>
      </c>
    </row>
    <row r="76" ht="28" spans="1:29">
      <c r="A76" s="7">
        <v>74</v>
      </c>
      <c r="B76" s="19">
        <v>2021200791</v>
      </c>
      <c r="C76" s="19" t="s">
        <v>252</v>
      </c>
      <c r="D76" s="7" t="str">
        <f>VLOOKUP(C76,[1]Sheet1!$C$1:$G$368,5,FALSE)</f>
        <v>交通运输规划与管理</v>
      </c>
      <c r="E76" s="19" t="s">
        <v>253</v>
      </c>
      <c r="F76" s="19">
        <v>89.06</v>
      </c>
      <c r="G76" s="7">
        <f t="shared" si="5"/>
        <v>40.077</v>
      </c>
      <c r="H76" s="19"/>
      <c r="I76" s="19"/>
      <c r="J76" s="19"/>
      <c r="K76" s="19"/>
      <c r="L76" s="19"/>
      <c r="M76" s="19"/>
      <c r="N76" s="19"/>
      <c r="O76" s="19"/>
      <c r="P76" s="19"/>
      <c r="Q76" s="19"/>
      <c r="R76" s="19"/>
      <c r="S76" s="19"/>
      <c r="T76" s="19" t="s">
        <v>254</v>
      </c>
      <c r="U76" s="19">
        <v>4</v>
      </c>
      <c r="V76" s="7">
        <f t="shared" si="6"/>
        <v>4</v>
      </c>
      <c r="W76" s="7">
        <f t="shared" si="7"/>
        <v>1.8</v>
      </c>
      <c r="X76" s="19"/>
      <c r="Y76" s="19"/>
      <c r="Z76" s="19"/>
      <c r="AA76" s="19"/>
      <c r="AB76" s="7">
        <f t="shared" si="8"/>
        <v>0</v>
      </c>
      <c r="AC76" s="7">
        <f t="shared" si="9"/>
        <v>41.877</v>
      </c>
    </row>
    <row r="77" ht="28" spans="1:29">
      <c r="A77" s="7">
        <v>75</v>
      </c>
      <c r="B77" s="19">
        <v>2021200794</v>
      </c>
      <c r="C77" s="19" t="s">
        <v>255</v>
      </c>
      <c r="D77" s="7" t="str">
        <f>VLOOKUP(C77,[1]Sheet1!$C$1:$G$368,5,FALSE)</f>
        <v>交通运输规划与管理</v>
      </c>
      <c r="E77" s="19" t="s">
        <v>256</v>
      </c>
      <c r="F77" s="19">
        <v>90.61</v>
      </c>
      <c r="G77" s="7">
        <f t="shared" si="5"/>
        <v>40.7745</v>
      </c>
      <c r="H77" s="19"/>
      <c r="I77" s="19"/>
      <c r="J77" s="19"/>
      <c r="K77" s="19"/>
      <c r="L77" s="19"/>
      <c r="M77" s="19"/>
      <c r="N77" s="19"/>
      <c r="O77" s="19"/>
      <c r="P77" s="19"/>
      <c r="Q77" s="19"/>
      <c r="R77" s="19"/>
      <c r="S77" s="19"/>
      <c r="T77" s="19"/>
      <c r="U77" s="19"/>
      <c r="V77" s="7">
        <f t="shared" si="6"/>
        <v>0</v>
      </c>
      <c r="W77" s="7">
        <f t="shared" si="7"/>
        <v>0</v>
      </c>
      <c r="X77" s="19"/>
      <c r="Y77" s="19"/>
      <c r="Z77" s="19"/>
      <c r="AA77" s="19"/>
      <c r="AB77" s="7">
        <f t="shared" si="8"/>
        <v>0</v>
      </c>
      <c r="AC77" s="7">
        <f t="shared" si="9"/>
        <v>40.7745</v>
      </c>
    </row>
    <row r="78" spans="1:29">
      <c r="A78" s="7">
        <v>76</v>
      </c>
      <c r="B78" s="7">
        <v>2021200815</v>
      </c>
      <c r="C78" s="7" t="s">
        <v>257</v>
      </c>
      <c r="D78" s="7" t="str">
        <f>VLOOKUP(C78,[1]Sheet1!$C$1:$G$368,5,FALSE)</f>
        <v>物流工程</v>
      </c>
      <c r="E78" s="7" t="s">
        <v>120</v>
      </c>
      <c r="F78" s="7">
        <v>88.14</v>
      </c>
      <c r="G78" s="7">
        <f t="shared" si="5"/>
        <v>39.663</v>
      </c>
      <c r="H78" s="7"/>
      <c r="I78" s="7"/>
      <c r="J78" s="7"/>
      <c r="K78" s="7"/>
      <c r="L78" s="7"/>
      <c r="M78" s="7"/>
      <c r="N78" s="7"/>
      <c r="O78" s="7"/>
      <c r="P78" s="7"/>
      <c r="Q78" s="7"/>
      <c r="R78" s="7"/>
      <c r="S78" s="7"/>
      <c r="T78" s="19" t="s">
        <v>258</v>
      </c>
      <c r="U78" s="7">
        <v>7</v>
      </c>
      <c r="V78" s="7">
        <f t="shared" si="6"/>
        <v>7</v>
      </c>
      <c r="W78" s="7">
        <f t="shared" si="7"/>
        <v>3.15</v>
      </c>
      <c r="X78" s="7"/>
      <c r="Y78" s="7"/>
      <c r="Z78" s="7"/>
      <c r="AA78" s="7"/>
      <c r="AB78" s="7">
        <f t="shared" si="8"/>
        <v>0</v>
      </c>
      <c r="AC78" s="7">
        <f t="shared" si="9"/>
        <v>42.813</v>
      </c>
    </row>
    <row r="79" spans="1:29">
      <c r="A79" s="7">
        <v>77</v>
      </c>
      <c r="B79" s="18">
        <v>2021200816</v>
      </c>
      <c r="C79" s="19" t="s">
        <v>259</v>
      </c>
      <c r="D79" s="7" t="str">
        <f>VLOOKUP(C79,[1]Sheet1!$C$1:$G$368,5,FALSE)</f>
        <v>物流工程</v>
      </c>
      <c r="E79" s="19" t="s">
        <v>115</v>
      </c>
      <c r="F79" s="19">
        <v>89.15</v>
      </c>
      <c r="G79" s="7">
        <f t="shared" si="5"/>
        <v>40.1175</v>
      </c>
      <c r="H79" s="19"/>
      <c r="I79" s="19"/>
      <c r="J79" s="19"/>
      <c r="K79" s="19"/>
      <c r="L79" s="19"/>
      <c r="M79" s="19"/>
      <c r="N79" s="19"/>
      <c r="O79" s="19"/>
      <c r="P79" s="19"/>
      <c r="Q79" s="19"/>
      <c r="R79" s="19"/>
      <c r="S79" s="19"/>
      <c r="T79" s="19" t="s">
        <v>260</v>
      </c>
      <c r="U79" s="19">
        <v>7</v>
      </c>
      <c r="V79" s="7">
        <f t="shared" si="6"/>
        <v>7</v>
      </c>
      <c r="W79" s="7">
        <f t="shared" si="7"/>
        <v>3.15</v>
      </c>
      <c r="X79" s="19"/>
      <c r="Y79" s="19"/>
      <c r="Z79" s="19"/>
      <c r="AA79" s="19"/>
      <c r="AB79" s="7">
        <f t="shared" si="8"/>
        <v>0</v>
      </c>
      <c r="AC79" s="7">
        <f t="shared" si="9"/>
        <v>43.2675</v>
      </c>
    </row>
    <row r="80" ht="168" spans="1:29">
      <c r="A80" s="7">
        <v>78</v>
      </c>
      <c r="B80" s="7">
        <v>2021200817</v>
      </c>
      <c r="C80" s="7" t="s">
        <v>261</v>
      </c>
      <c r="D80" s="7" t="str">
        <f>VLOOKUP(C80,[1]Sheet1!$C$1:$G$368,5,FALSE)</f>
        <v>物流工程</v>
      </c>
      <c r="E80" s="7" t="s">
        <v>112</v>
      </c>
      <c r="F80" s="7">
        <v>90.86</v>
      </c>
      <c r="G80" s="7">
        <f t="shared" si="5"/>
        <v>40.887</v>
      </c>
      <c r="H80" s="7"/>
      <c r="I80" s="7"/>
      <c r="J80" s="7"/>
      <c r="K80" s="7"/>
      <c r="L80" s="7"/>
      <c r="M80" s="7"/>
      <c r="N80" s="7"/>
      <c r="O80" s="7"/>
      <c r="P80" s="7" t="s">
        <v>262</v>
      </c>
      <c r="Q80" s="7">
        <v>10</v>
      </c>
      <c r="R80" s="7"/>
      <c r="S80" s="7"/>
      <c r="T80" s="19" t="s">
        <v>263</v>
      </c>
      <c r="U80" s="7">
        <v>5</v>
      </c>
      <c r="V80" s="7">
        <f t="shared" si="6"/>
        <v>15</v>
      </c>
      <c r="W80" s="7">
        <f t="shared" si="7"/>
        <v>6.75</v>
      </c>
      <c r="X80" s="7"/>
      <c r="Y80" s="7"/>
      <c r="Z80" s="7"/>
      <c r="AA80" s="7"/>
      <c r="AB80" s="7">
        <f t="shared" si="8"/>
        <v>0</v>
      </c>
      <c r="AC80" s="7">
        <f t="shared" si="9"/>
        <v>47.637</v>
      </c>
    </row>
    <row r="81" ht="56" spans="1:29">
      <c r="A81" s="7">
        <v>79</v>
      </c>
      <c r="B81" s="19">
        <v>2021200827</v>
      </c>
      <c r="C81" s="19" t="s">
        <v>264</v>
      </c>
      <c r="D81" s="7" t="str">
        <f>VLOOKUP(C81,[1]Sheet1!$C$1:$G$368,5,FALSE)</f>
        <v>交通工程</v>
      </c>
      <c r="E81" s="19" t="s">
        <v>265</v>
      </c>
      <c r="F81" s="19">
        <v>86.56</v>
      </c>
      <c r="G81" s="7">
        <f t="shared" si="5"/>
        <v>38.952</v>
      </c>
      <c r="H81" s="19"/>
      <c r="I81" s="19"/>
      <c r="J81" s="19"/>
      <c r="K81" s="19"/>
      <c r="L81" s="19"/>
      <c r="M81" s="19"/>
      <c r="N81" s="19"/>
      <c r="O81" s="19"/>
      <c r="P81" s="19"/>
      <c r="Q81" s="19"/>
      <c r="R81" s="19"/>
      <c r="S81" s="19"/>
      <c r="T81" s="19" t="s">
        <v>266</v>
      </c>
      <c r="U81" s="19">
        <v>5</v>
      </c>
      <c r="V81" s="7">
        <f t="shared" si="6"/>
        <v>5</v>
      </c>
      <c r="W81" s="7">
        <f t="shared" si="7"/>
        <v>2.25</v>
      </c>
      <c r="X81" s="19" t="s">
        <v>267</v>
      </c>
      <c r="Y81" s="19"/>
      <c r="Z81" s="19"/>
      <c r="AA81" s="19">
        <v>1</v>
      </c>
      <c r="AB81" s="7">
        <f t="shared" si="8"/>
        <v>0.1</v>
      </c>
      <c r="AC81" s="7">
        <f t="shared" si="9"/>
        <v>41.302</v>
      </c>
    </row>
    <row r="82" s="2" customFormat="1" ht="196" spans="1:29">
      <c r="A82" s="7">
        <v>80</v>
      </c>
      <c r="B82" s="7">
        <v>2021200790</v>
      </c>
      <c r="C82" s="7" t="s">
        <v>268</v>
      </c>
      <c r="D82" s="7" t="str">
        <f>VLOOKUP(C82,[1]Sheet1!$C$1:$G$368,5,FALSE)</f>
        <v>交通运输规划与管理</v>
      </c>
      <c r="E82" s="7" t="s">
        <v>38</v>
      </c>
      <c r="F82" s="7">
        <v>86.65</v>
      </c>
      <c r="G82" s="7">
        <f t="shared" si="5"/>
        <v>38.9925</v>
      </c>
      <c r="H82" s="7"/>
      <c r="I82" s="7"/>
      <c r="J82" s="7"/>
      <c r="K82" s="7"/>
      <c r="L82" s="7"/>
      <c r="M82" s="7"/>
      <c r="N82" s="7"/>
      <c r="O82" s="7"/>
      <c r="P82" s="7"/>
      <c r="Q82" s="7"/>
      <c r="R82" s="19" t="s">
        <v>269</v>
      </c>
      <c r="S82" s="7">
        <v>0</v>
      </c>
      <c r="T82" s="19" t="s">
        <v>270</v>
      </c>
      <c r="U82" s="7">
        <v>15</v>
      </c>
      <c r="V82" s="7">
        <f t="shared" si="6"/>
        <v>15</v>
      </c>
      <c r="W82" s="7">
        <f t="shared" si="7"/>
        <v>6.75</v>
      </c>
      <c r="X82" s="7"/>
      <c r="Y82" s="7"/>
      <c r="Z82" s="7"/>
      <c r="AA82" s="7">
        <v>0</v>
      </c>
      <c r="AB82" s="7">
        <f t="shared" si="8"/>
        <v>0</v>
      </c>
      <c r="AC82" s="7">
        <f t="shared" si="9"/>
        <v>45.7425</v>
      </c>
    </row>
    <row r="83" ht="56" spans="1:29">
      <c r="A83" s="7">
        <v>81</v>
      </c>
      <c r="B83" s="20">
        <v>2021200828</v>
      </c>
      <c r="C83" s="20" t="s">
        <v>271</v>
      </c>
      <c r="D83" s="7" t="str">
        <f>VLOOKUP(C83,[1]Sheet1!$C$1:$G$368,5,FALSE)</f>
        <v>交通工程</v>
      </c>
      <c r="E83" s="20" t="s">
        <v>272</v>
      </c>
      <c r="F83" s="20">
        <v>88.36</v>
      </c>
      <c r="G83" s="7">
        <f t="shared" si="5"/>
        <v>39.762</v>
      </c>
      <c r="H83" s="20"/>
      <c r="I83" s="20"/>
      <c r="J83" s="20"/>
      <c r="K83" s="20"/>
      <c r="L83" s="20"/>
      <c r="M83" s="20"/>
      <c r="N83" s="20"/>
      <c r="O83" s="20"/>
      <c r="P83" s="20"/>
      <c r="Q83" s="20"/>
      <c r="R83" s="20"/>
      <c r="S83" s="20"/>
      <c r="T83" s="20"/>
      <c r="U83" s="20"/>
      <c r="V83" s="7">
        <f t="shared" si="6"/>
        <v>0</v>
      </c>
      <c r="W83" s="7">
        <f t="shared" si="7"/>
        <v>0</v>
      </c>
      <c r="X83" s="20" t="s">
        <v>273</v>
      </c>
      <c r="Y83" s="20" t="s">
        <v>274</v>
      </c>
      <c r="Z83" s="20"/>
      <c r="AA83" s="19">
        <v>8</v>
      </c>
      <c r="AB83" s="7">
        <f t="shared" si="8"/>
        <v>0.8</v>
      </c>
      <c r="AC83" s="7">
        <f t="shared" si="9"/>
        <v>40.562</v>
      </c>
    </row>
    <row r="84" s="2" customFormat="1" ht="350" spans="1:29">
      <c r="A84" s="7">
        <v>82</v>
      </c>
      <c r="B84" s="7">
        <v>2021200829</v>
      </c>
      <c r="C84" s="7" t="s">
        <v>275</v>
      </c>
      <c r="D84" s="7" t="str">
        <f>VLOOKUP(C84,[1]Sheet1!$C$1:$G$368,5,FALSE)</f>
        <v>交通工程</v>
      </c>
      <c r="E84" s="7" t="s">
        <v>276</v>
      </c>
      <c r="F84" s="7">
        <v>85.2</v>
      </c>
      <c r="G84" s="7">
        <f t="shared" si="5"/>
        <v>38.34</v>
      </c>
      <c r="H84" s="19" t="s">
        <v>277</v>
      </c>
      <c r="I84" s="7">
        <v>0</v>
      </c>
      <c r="J84" s="7"/>
      <c r="K84" s="7"/>
      <c r="L84" s="19"/>
      <c r="M84" s="7"/>
      <c r="N84" s="7"/>
      <c r="O84" s="7"/>
      <c r="P84" s="19" t="s">
        <v>278</v>
      </c>
      <c r="Q84" s="7">
        <v>4</v>
      </c>
      <c r="R84" s="19" t="s">
        <v>279</v>
      </c>
      <c r="S84" s="7">
        <v>0</v>
      </c>
      <c r="T84" s="19" t="s">
        <v>280</v>
      </c>
      <c r="U84" s="7">
        <v>15</v>
      </c>
      <c r="V84" s="7">
        <f t="shared" si="6"/>
        <v>19</v>
      </c>
      <c r="W84" s="7">
        <f t="shared" si="7"/>
        <v>8.55</v>
      </c>
      <c r="X84" s="19" t="s">
        <v>281</v>
      </c>
      <c r="Y84" s="19"/>
      <c r="Z84" s="19" t="s">
        <v>282</v>
      </c>
      <c r="AA84" s="7">
        <v>1.25</v>
      </c>
      <c r="AB84" s="7">
        <f t="shared" si="8"/>
        <v>0.125</v>
      </c>
      <c r="AC84" s="7">
        <f t="shared" si="9"/>
        <v>47.015</v>
      </c>
    </row>
    <row r="85" ht="112" spans="1:29">
      <c r="A85" s="7">
        <v>83</v>
      </c>
      <c r="B85" s="19">
        <v>2021200800</v>
      </c>
      <c r="C85" s="19" t="s">
        <v>283</v>
      </c>
      <c r="D85" s="7" t="str">
        <f>VLOOKUP(C85,[1]Sheet1!$C$1:$G$368,5,FALSE)</f>
        <v>交通运输规划与管理</v>
      </c>
      <c r="E85" s="19" t="s">
        <v>91</v>
      </c>
      <c r="F85" s="19">
        <v>88.92</v>
      </c>
      <c r="G85" s="7">
        <f t="shared" si="5"/>
        <v>40.014</v>
      </c>
      <c r="H85" s="19"/>
      <c r="I85" s="19"/>
      <c r="J85" s="19"/>
      <c r="K85" s="19"/>
      <c r="L85" s="19"/>
      <c r="M85" s="19"/>
      <c r="N85" s="19"/>
      <c r="O85" s="19"/>
      <c r="P85" s="19"/>
      <c r="Q85" s="19"/>
      <c r="R85" s="19"/>
      <c r="S85" s="19"/>
      <c r="T85" s="19" t="s">
        <v>284</v>
      </c>
      <c r="U85" s="19">
        <v>30</v>
      </c>
      <c r="V85" s="7">
        <f t="shared" si="6"/>
        <v>30</v>
      </c>
      <c r="W85" s="7">
        <f t="shared" si="7"/>
        <v>13.5</v>
      </c>
      <c r="X85" s="19" t="s">
        <v>285</v>
      </c>
      <c r="Y85" s="19"/>
      <c r="Z85" s="19" t="s">
        <v>286</v>
      </c>
      <c r="AA85" s="19">
        <v>10</v>
      </c>
      <c r="AB85" s="7">
        <f t="shared" si="8"/>
        <v>1</v>
      </c>
      <c r="AC85" s="7">
        <f t="shared" si="9"/>
        <v>54.514</v>
      </c>
    </row>
    <row r="86" ht="196" spans="1:29">
      <c r="A86" s="7">
        <v>84</v>
      </c>
      <c r="B86" s="19">
        <v>2021200796</v>
      </c>
      <c r="C86" s="19" t="s">
        <v>287</v>
      </c>
      <c r="D86" s="7" t="str">
        <f>VLOOKUP(C86,[1]Sheet1!$C$1:$G$368,5,FALSE)</f>
        <v>交通运输规划与管理</v>
      </c>
      <c r="E86" s="19" t="s">
        <v>91</v>
      </c>
      <c r="F86" s="19">
        <v>90.76</v>
      </c>
      <c r="G86" s="7">
        <f t="shared" si="5"/>
        <v>40.842</v>
      </c>
      <c r="H86" s="19"/>
      <c r="I86" s="19"/>
      <c r="J86" s="19"/>
      <c r="K86" s="19"/>
      <c r="L86" s="19"/>
      <c r="M86" s="19"/>
      <c r="N86" s="19"/>
      <c r="O86" s="19"/>
      <c r="P86" s="19"/>
      <c r="Q86" s="19"/>
      <c r="R86" s="19"/>
      <c r="S86" s="19"/>
      <c r="T86" s="19" t="s">
        <v>288</v>
      </c>
      <c r="U86" s="19">
        <v>30</v>
      </c>
      <c r="V86" s="7">
        <f t="shared" si="6"/>
        <v>30</v>
      </c>
      <c r="W86" s="7">
        <f t="shared" si="7"/>
        <v>13.5</v>
      </c>
      <c r="X86" s="19"/>
      <c r="Y86" s="19"/>
      <c r="Z86" s="19" t="s">
        <v>289</v>
      </c>
      <c r="AA86" s="19">
        <v>10</v>
      </c>
      <c r="AB86" s="7">
        <f t="shared" si="8"/>
        <v>1</v>
      </c>
      <c r="AC86" s="7">
        <f t="shared" si="9"/>
        <v>55.342</v>
      </c>
    </row>
    <row r="87" ht="42" spans="1:29">
      <c r="A87" s="7">
        <v>85</v>
      </c>
      <c r="B87" s="19">
        <v>2021200819</v>
      </c>
      <c r="C87" s="19" t="s">
        <v>290</v>
      </c>
      <c r="D87" s="7" t="str">
        <f>VLOOKUP(C87,[1]Sheet1!$C$1:$G$368,5,FALSE)</f>
        <v>物流工程</v>
      </c>
      <c r="E87" s="19" t="s">
        <v>112</v>
      </c>
      <c r="F87" s="19">
        <v>88.81</v>
      </c>
      <c r="G87" s="7">
        <f t="shared" si="5"/>
        <v>39.9645</v>
      </c>
      <c r="H87" s="19"/>
      <c r="I87" s="19"/>
      <c r="J87" s="19"/>
      <c r="K87" s="19"/>
      <c r="L87" s="19"/>
      <c r="M87" s="19"/>
      <c r="N87" s="19"/>
      <c r="O87" s="19"/>
      <c r="P87" s="19"/>
      <c r="Q87" s="19"/>
      <c r="R87" s="19"/>
      <c r="S87" s="19"/>
      <c r="T87" s="19" t="s">
        <v>291</v>
      </c>
      <c r="U87" s="19">
        <v>17</v>
      </c>
      <c r="V87" s="7">
        <f t="shared" si="6"/>
        <v>17</v>
      </c>
      <c r="W87" s="7">
        <f t="shared" si="7"/>
        <v>7.65</v>
      </c>
      <c r="X87" s="19" t="s">
        <v>292</v>
      </c>
      <c r="Y87" s="19"/>
      <c r="Z87" s="19"/>
      <c r="AA87" s="19">
        <v>2</v>
      </c>
      <c r="AB87" s="7">
        <f t="shared" si="8"/>
        <v>0.2</v>
      </c>
      <c r="AC87" s="7">
        <f t="shared" si="9"/>
        <v>47.8145</v>
      </c>
    </row>
    <row r="88" s="2" customFormat="1" ht="140" spans="1:29">
      <c r="A88" s="7">
        <v>86</v>
      </c>
      <c r="B88" s="7">
        <v>2021200764</v>
      </c>
      <c r="C88" s="7" t="s">
        <v>293</v>
      </c>
      <c r="D88" s="7" t="str">
        <f>VLOOKUP(C88,[1]Sheet1!$C$1:$G$368,5,FALSE)</f>
        <v>交通运输规划与管理</v>
      </c>
      <c r="E88" s="7" t="s">
        <v>33</v>
      </c>
      <c r="F88" s="7">
        <v>88.45</v>
      </c>
      <c r="G88" s="7">
        <f t="shared" si="5"/>
        <v>39.8025</v>
      </c>
      <c r="H88" s="7"/>
      <c r="I88" s="7"/>
      <c r="J88" s="7"/>
      <c r="K88" s="7"/>
      <c r="L88" s="7"/>
      <c r="M88" s="7"/>
      <c r="N88" s="24"/>
      <c r="O88" s="24"/>
      <c r="P88" s="7"/>
      <c r="Q88" s="7"/>
      <c r="R88" s="19" t="s">
        <v>294</v>
      </c>
      <c r="S88" s="7">
        <v>0</v>
      </c>
      <c r="T88" s="7" t="s">
        <v>295</v>
      </c>
      <c r="U88" s="7">
        <v>7</v>
      </c>
      <c r="V88" s="7">
        <f t="shared" si="6"/>
        <v>7</v>
      </c>
      <c r="W88" s="7">
        <f t="shared" si="7"/>
        <v>3.15</v>
      </c>
      <c r="X88" s="7"/>
      <c r="Y88" s="7"/>
      <c r="Z88" s="19" t="s">
        <v>296</v>
      </c>
      <c r="AA88" s="7">
        <v>0.5</v>
      </c>
      <c r="AB88" s="7">
        <f t="shared" si="8"/>
        <v>0.05</v>
      </c>
      <c r="AC88" s="7">
        <f t="shared" si="9"/>
        <v>43.0025</v>
      </c>
    </row>
    <row r="89" ht="28" spans="1:29">
      <c r="A89" s="7">
        <v>87</v>
      </c>
      <c r="B89" s="7">
        <v>2021200830</v>
      </c>
      <c r="C89" s="7" t="s">
        <v>297</v>
      </c>
      <c r="D89" s="7" t="str">
        <f>VLOOKUP(C89,[1]Sheet1!$C$1:$G$368,5,FALSE)</f>
        <v>安全科学与工程</v>
      </c>
      <c r="E89" s="7" t="s">
        <v>102</v>
      </c>
      <c r="F89" s="21">
        <v>81.43</v>
      </c>
      <c r="G89" s="7">
        <f t="shared" si="5"/>
        <v>36.6435</v>
      </c>
      <c r="H89" s="7"/>
      <c r="I89" s="7"/>
      <c r="J89" s="7"/>
      <c r="K89" s="7"/>
      <c r="L89" s="7"/>
      <c r="M89" s="7"/>
      <c r="N89" s="7"/>
      <c r="O89" s="7"/>
      <c r="P89" s="7"/>
      <c r="Q89" s="7"/>
      <c r="R89" s="7"/>
      <c r="S89" s="7"/>
      <c r="T89" s="7" t="s">
        <v>298</v>
      </c>
      <c r="U89" s="7">
        <v>17</v>
      </c>
      <c r="V89" s="7">
        <f t="shared" si="6"/>
        <v>17</v>
      </c>
      <c r="W89" s="7">
        <f t="shared" si="7"/>
        <v>7.65</v>
      </c>
      <c r="X89" s="7"/>
      <c r="Y89" s="7"/>
      <c r="Z89" s="7"/>
      <c r="AA89" s="7"/>
      <c r="AB89" s="7">
        <f t="shared" si="8"/>
        <v>0</v>
      </c>
      <c r="AC89" s="7">
        <f t="shared" si="9"/>
        <v>44.2935</v>
      </c>
    </row>
    <row r="90" ht="28" spans="1:29">
      <c r="A90" s="7">
        <v>88</v>
      </c>
      <c r="B90" s="8" t="s">
        <v>299</v>
      </c>
      <c r="C90" s="8" t="s">
        <v>300</v>
      </c>
      <c r="D90" s="7" t="str">
        <f>VLOOKUP(C90,[1]Sheet1!$C$1:$G$368,5,FALSE)</f>
        <v>交通运输规划与管理</v>
      </c>
      <c r="E90" s="8" t="s">
        <v>149</v>
      </c>
      <c r="F90" s="8" t="s">
        <v>301</v>
      </c>
      <c r="G90" s="7">
        <f t="shared" si="5"/>
        <v>40.392</v>
      </c>
      <c r="H90" s="8"/>
      <c r="I90" s="8"/>
      <c r="J90" s="8"/>
      <c r="K90" s="8"/>
      <c r="L90" s="8"/>
      <c r="M90" s="8"/>
      <c r="N90" s="8"/>
      <c r="O90" s="8"/>
      <c r="P90" s="8"/>
      <c r="Q90" s="8"/>
      <c r="R90" s="8"/>
      <c r="S90" s="8"/>
      <c r="T90" s="19" t="s">
        <v>302</v>
      </c>
      <c r="U90" s="8" t="s">
        <v>303</v>
      </c>
      <c r="V90" s="7">
        <f t="shared" si="6"/>
        <v>15</v>
      </c>
      <c r="W90" s="7">
        <f t="shared" si="7"/>
        <v>6.75</v>
      </c>
      <c r="X90" s="8"/>
      <c r="Y90" s="8"/>
      <c r="Z90" s="19" t="s">
        <v>304</v>
      </c>
      <c r="AA90" s="8" t="s">
        <v>305</v>
      </c>
      <c r="AB90" s="7">
        <f t="shared" si="8"/>
        <v>0</v>
      </c>
      <c r="AC90" s="7">
        <f t="shared" si="9"/>
        <v>47.142</v>
      </c>
    </row>
    <row r="91" ht="28" spans="1:29">
      <c r="A91" s="7">
        <v>89</v>
      </c>
      <c r="B91" s="19">
        <v>2021200768</v>
      </c>
      <c r="C91" s="19" t="s">
        <v>306</v>
      </c>
      <c r="D91" s="7" t="str">
        <f>VLOOKUP(C91,[1]Sheet1!$C$1:$G$368,5,FALSE)</f>
        <v>交通运输规划与管理</v>
      </c>
      <c r="E91" s="19" t="s">
        <v>98</v>
      </c>
      <c r="F91" s="19">
        <v>86.11</v>
      </c>
      <c r="G91" s="7">
        <f t="shared" si="5"/>
        <v>38.7495</v>
      </c>
      <c r="H91" s="19"/>
      <c r="I91" s="19"/>
      <c r="J91" s="19"/>
      <c r="K91" s="19"/>
      <c r="L91" s="19"/>
      <c r="M91" s="19"/>
      <c r="N91" s="19"/>
      <c r="O91" s="19"/>
      <c r="P91" s="19"/>
      <c r="Q91" s="19"/>
      <c r="R91" s="19"/>
      <c r="S91" s="19"/>
      <c r="T91" s="19" t="s">
        <v>270</v>
      </c>
      <c r="U91" s="19">
        <v>15</v>
      </c>
      <c r="V91" s="7">
        <f t="shared" si="6"/>
        <v>15</v>
      </c>
      <c r="W91" s="7">
        <f t="shared" si="7"/>
        <v>6.75</v>
      </c>
      <c r="X91" s="19"/>
      <c r="Y91" s="19"/>
      <c r="Z91" s="19"/>
      <c r="AA91" s="19">
        <v>0</v>
      </c>
      <c r="AB91" s="7">
        <f t="shared" si="8"/>
        <v>0</v>
      </c>
      <c r="AC91" s="7">
        <f t="shared" si="9"/>
        <v>45.4995</v>
      </c>
    </row>
    <row r="92" ht="336" spans="1:29">
      <c r="A92" s="7">
        <v>90</v>
      </c>
      <c r="B92" s="19">
        <v>2021200786</v>
      </c>
      <c r="C92" s="19" t="s">
        <v>307</v>
      </c>
      <c r="D92" s="7" t="str">
        <f>VLOOKUP(C92,[1]Sheet1!$C$1:$G$368,5,FALSE)</f>
        <v>交通运输规划与管理</v>
      </c>
      <c r="E92" s="19" t="s">
        <v>50</v>
      </c>
      <c r="F92" s="19">
        <v>89.75</v>
      </c>
      <c r="G92" s="7">
        <f t="shared" si="5"/>
        <v>40.3875</v>
      </c>
      <c r="H92" s="19"/>
      <c r="I92" s="19"/>
      <c r="J92" s="19"/>
      <c r="K92" s="19"/>
      <c r="L92" s="19"/>
      <c r="M92" s="19"/>
      <c r="N92" s="19"/>
      <c r="O92" s="19"/>
      <c r="P92" s="19" t="s">
        <v>308</v>
      </c>
      <c r="Q92" s="19">
        <v>6.6</v>
      </c>
      <c r="R92" s="19"/>
      <c r="S92" s="19"/>
      <c r="T92" s="19" t="s">
        <v>309</v>
      </c>
      <c r="U92" s="19">
        <v>20</v>
      </c>
      <c r="V92" s="7">
        <f t="shared" si="6"/>
        <v>26.6</v>
      </c>
      <c r="W92" s="7">
        <f t="shared" si="7"/>
        <v>11.97</v>
      </c>
      <c r="X92" s="19"/>
      <c r="Y92" s="19"/>
      <c r="Z92" s="19"/>
      <c r="AA92" s="19"/>
      <c r="AB92" s="7">
        <f t="shared" si="8"/>
        <v>0</v>
      </c>
      <c r="AC92" s="7">
        <f t="shared" si="9"/>
        <v>52.3575</v>
      </c>
    </row>
    <row r="93" ht="28" spans="1:29">
      <c r="A93" s="7">
        <v>91</v>
      </c>
      <c r="B93" s="19">
        <v>2021200795</v>
      </c>
      <c r="C93" s="19" t="s">
        <v>310</v>
      </c>
      <c r="D93" s="7" t="str">
        <f>VLOOKUP(C93,[1]Sheet1!$C$1:$G$368,5,FALSE)</f>
        <v>交通运输规划与管理</v>
      </c>
      <c r="E93" s="19" t="s">
        <v>311</v>
      </c>
      <c r="F93" s="19">
        <v>85.5</v>
      </c>
      <c r="G93" s="7">
        <f t="shared" si="5"/>
        <v>38.475</v>
      </c>
      <c r="H93" s="19"/>
      <c r="I93" s="19"/>
      <c r="J93" s="19"/>
      <c r="K93" s="19"/>
      <c r="L93" s="19"/>
      <c r="M93" s="19"/>
      <c r="N93" s="25"/>
      <c r="O93" s="19"/>
      <c r="P93" s="19"/>
      <c r="Q93" s="19"/>
      <c r="R93" s="19"/>
      <c r="S93" s="19"/>
      <c r="T93" s="19" t="s">
        <v>312</v>
      </c>
      <c r="U93" s="19">
        <v>10</v>
      </c>
      <c r="V93" s="7">
        <f t="shared" si="6"/>
        <v>10</v>
      </c>
      <c r="W93" s="7">
        <f t="shared" si="7"/>
        <v>4.5</v>
      </c>
      <c r="X93" s="19"/>
      <c r="Y93" s="19"/>
      <c r="Z93" s="19" t="s">
        <v>313</v>
      </c>
      <c r="AA93" s="19">
        <v>3</v>
      </c>
      <c r="AB93" s="7">
        <f t="shared" si="8"/>
        <v>0.3</v>
      </c>
      <c r="AC93" s="7">
        <f t="shared" si="9"/>
        <v>43.275</v>
      </c>
    </row>
    <row r="94" ht="196" spans="1:29">
      <c r="A94" s="7">
        <v>92</v>
      </c>
      <c r="B94" s="10">
        <v>2021200793</v>
      </c>
      <c r="C94" s="10" t="s">
        <v>314</v>
      </c>
      <c r="D94" s="7" t="str">
        <f>VLOOKUP(C94,[1]Sheet1!$C$1:$G$368,5,FALSE)</f>
        <v>交通运输规划与管理</v>
      </c>
      <c r="E94" s="10" t="s">
        <v>46</v>
      </c>
      <c r="F94" s="10">
        <v>90.06</v>
      </c>
      <c r="G94" s="7">
        <f t="shared" si="5"/>
        <v>40.527</v>
      </c>
      <c r="H94" s="10"/>
      <c r="I94" s="10"/>
      <c r="J94" s="10"/>
      <c r="K94" s="10"/>
      <c r="L94" s="10"/>
      <c r="M94" s="10"/>
      <c r="N94" s="10"/>
      <c r="O94" s="10"/>
      <c r="P94" s="10" t="s">
        <v>315</v>
      </c>
      <c r="Q94" s="10">
        <v>1</v>
      </c>
      <c r="R94" s="10"/>
      <c r="S94" s="10"/>
      <c r="T94" s="10" t="s">
        <v>316</v>
      </c>
      <c r="U94" s="10">
        <v>17</v>
      </c>
      <c r="V94" s="7">
        <f t="shared" si="6"/>
        <v>18</v>
      </c>
      <c r="W94" s="7">
        <f t="shared" si="7"/>
        <v>8.1</v>
      </c>
      <c r="X94" s="10" t="s">
        <v>317</v>
      </c>
      <c r="Y94" s="10"/>
      <c r="Z94" s="10"/>
      <c r="AA94" s="19">
        <v>1</v>
      </c>
      <c r="AB94" s="7">
        <f t="shared" si="8"/>
        <v>0.1</v>
      </c>
      <c r="AC94" s="7">
        <f t="shared" si="9"/>
        <v>48.727</v>
      </c>
    </row>
    <row r="95" ht="28" spans="1:29">
      <c r="A95" s="7">
        <v>93</v>
      </c>
      <c r="B95" s="7">
        <v>2021200784</v>
      </c>
      <c r="C95" s="7" t="s">
        <v>318</v>
      </c>
      <c r="D95" s="7" t="str">
        <f>VLOOKUP(C95,[1]Sheet1!$C$1:$G$368,5,FALSE)</f>
        <v>交通运输规划与管理</v>
      </c>
      <c r="E95" s="7" t="s">
        <v>245</v>
      </c>
      <c r="F95" s="7">
        <v>91.11</v>
      </c>
      <c r="G95" s="7">
        <f t="shared" si="5"/>
        <v>40.9995</v>
      </c>
      <c r="H95" s="7"/>
      <c r="I95" s="7"/>
      <c r="J95" s="7"/>
      <c r="K95" s="7"/>
      <c r="L95" s="7"/>
      <c r="M95" s="7"/>
      <c r="N95" s="7"/>
      <c r="O95" s="7"/>
      <c r="P95" s="7"/>
      <c r="Q95" s="7"/>
      <c r="R95" s="7"/>
      <c r="S95" s="7"/>
      <c r="T95" s="10" t="s">
        <v>319</v>
      </c>
      <c r="U95" s="7">
        <v>15</v>
      </c>
      <c r="V95" s="7">
        <f t="shared" si="6"/>
        <v>15</v>
      </c>
      <c r="W95" s="7">
        <f t="shared" si="7"/>
        <v>6.75</v>
      </c>
      <c r="X95" s="7"/>
      <c r="Y95" s="7"/>
      <c r="Z95" s="7"/>
      <c r="AA95" s="7"/>
      <c r="AB95" s="7">
        <f t="shared" si="8"/>
        <v>0</v>
      </c>
      <c r="AC95" s="7">
        <f t="shared" si="9"/>
        <v>47.7495</v>
      </c>
    </row>
    <row r="96" ht="42" spans="1:29">
      <c r="A96" s="7">
        <v>94</v>
      </c>
      <c r="B96" s="20">
        <v>2021200833</v>
      </c>
      <c r="C96" s="20" t="s">
        <v>320</v>
      </c>
      <c r="D96" s="7" t="str">
        <f>VLOOKUP(C96,[1]Sheet1!$C$1:$G$368,5,FALSE)</f>
        <v>安全科学与工程</v>
      </c>
      <c r="E96" s="20" t="s">
        <v>321</v>
      </c>
      <c r="F96" s="20">
        <v>87.2</v>
      </c>
      <c r="G96" s="7">
        <f t="shared" si="5"/>
        <v>39.24</v>
      </c>
      <c r="H96" s="20" t="s">
        <v>322</v>
      </c>
      <c r="I96" s="20">
        <v>49</v>
      </c>
      <c r="J96" s="20"/>
      <c r="K96" s="20"/>
      <c r="L96" s="20"/>
      <c r="M96" s="20"/>
      <c r="N96" s="20"/>
      <c r="O96" s="20"/>
      <c r="P96" s="20"/>
      <c r="Q96" s="20"/>
      <c r="R96" s="20"/>
      <c r="S96" s="20"/>
      <c r="T96" s="20" t="s">
        <v>323</v>
      </c>
      <c r="U96" s="20">
        <v>10</v>
      </c>
      <c r="V96" s="7">
        <f t="shared" si="6"/>
        <v>59</v>
      </c>
      <c r="W96" s="7">
        <f t="shared" si="7"/>
        <v>26.55</v>
      </c>
      <c r="X96" s="20"/>
      <c r="Y96" s="20"/>
      <c r="Z96" s="20"/>
      <c r="AA96" s="20"/>
      <c r="AB96" s="7">
        <f t="shared" si="8"/>
        <v>0</v>
      </c>
      <c r="AC96" s="7">
        <f t="shared" si="9"/>
        <v>65.79</v>
      </c>
    </row>
    <row r="97" ht="28" spans="1:29">
      <c r="A97" s="7">
        <v>95</v>
      </c>
      <c r="B97" s="19">
        <v>2021200797</v>
      </c>
      <c r="C97" s="19" t="s">
        <v>324</v>
      </c>
      <c r="D97" s="7" t="str">
        <f>VLOOKUP(C97,[1]Sheet1!$C$1:$G$368,5,FALSE)</f>
        <v>交通运输规划与管理</v>
      </c>
      <c r="E97" s="19" t="s">
        <v>325</v>
      </c>
      <c r="F97" s="19">
        <v>87.47</v>
      </c>
      <c r="G97" s="7">
        <f t="shared" si="5"/>
        <v>39.3615</v>
      </c>
      <c r="H97" s="19"/>
      <c r="I97" s="19"/>
      <c r="J97" s="19"/>
      <c r="K97" s="19"/>
      <c r="L97" s="19"/>
      <c r="M97" s="19"/>
      <c r="N97" s="19"/>
      <c r="O97" s="19"/>
      <c r="P97" s="19"/>
      <c r="Q97" s="19"/>
      <c r="R97" s="19"/>
      <c r="S97" s="19"/>
      <c r="T97" s="19" t="s">
        <v>326</v>
      </c>
      <c r="U97" s="19">
        <v>11</v>
      </c>
      <c r="V97" s="7">
        <f t="shared" si="6"/>
        <v>11</v>
      </c>
      <c r="W97" s="7">
        <f t="shared" si="7"/>
        <v>4.95</v>
      </c>
      <c r="X97" s="19"/>
      <c r="Y97" s="19"/>
      <c r="Z97" s="19"/>
      <c r="AA97" s="19"/>
      <c r="AB97" s="7">
        <f t="shared" si="8"/>
        <v>0</v>
      </c>
      <c r="AC97" s="7">
        <f t="shared" si="9"/>
        <v>44.3115</v>
      </c>
    </row>
    <row r="98" ht="42" spans="1:29">
      <c r="A98" s="7">
        <v>96</v>
      </c>
      <c r="B98" s="20">
        <v>2021200792</v>
      </c>
      <c r="C98" s="20" t="s">
        <v>327</v>
      </c>
      <c r="D98" s="7" t="str">
        <f>VLOOKUP(C98,[1]Sheet1!$C$1:$G$368,5,FALSE)</f>
        <v>交通运输规划与管理</v>
      </c>
      <c r="E98" s="20" t="s">
        <v>201</v>
      </c>
      <c r="F98" s="20">
        <v>85.96</v>
      </c>
      <c r="G98" s="7">
        <f t="shared" si="5"/>
        <v>38.682</v>
      </c>
      <c r="H98" s="20" t="s">
        <v>328</v>
      </c>
      <c r="I98" s="20">
        <v>0</v>
      </c>
      <c r="J98" s="20"/>
      <c r="K98" s="20"/>
      <c r="L98" s="20"/>
      <c r="M98" s="20"/>
      <c r="N98" s="20"/>
      <c r="O98" s="20"/>
      <c r="P98" s="20"/>
      <c r="Q98" s="20"/>
      <c r="R98" s="20"/>
      <c r="S98" s="20"/>
      <c r="T98" s="20" t="s">
        <v>227</v>
      </c>
      <c r="U98" s="20">
        <v>11</v>
      </c>
      <c r="V98" s="7">
        <f t="shared" si="6"/>
        <v>11</v>
      </c>
      <c r="W98" s="7">
        <f t="shared" si="7"/>
        <v>4.95</v>
      </c>
      <c r="X98" s="20" t="s">
        <v>329</v>
      </c>
      <c r="Y98" s="20"/>
      <c r="Z98" s="20"/>
      <c r="AA98" s="19">
        <v>1</v>
      </c>
      <c r="AB98" s="7">
        <f t="shared" si="8"/>
        <v>0.1</v>
      </c>
      <c r="AC98" s="7">
        <f t="shared" si="9"/>
        <v>43.732</v>
      </c>
    </row>
    <row r="99" ht="56" spans="1:29">
      <c r="A99" s="7">
        <v>97</v>
      </c>
      <c r="B99" s="7">
        <v>2021211192</v>
      </c>
      <c r="C99" s="7" t="s">
        <v>330</v>
      </c>
      <c r="D99" s="7" t="str">
        <f>VLOOKUP(C99,[1]Sheet1!$C$1:$G$368,5,FALSE)</f>
        <v>资源与环境</v>
      </c>
      <c r="E99" s="7" t="s">
        <v>331</v>
      </c>
      <c r="F99" s="7">
        <v>82.56</v>
      </c>
      <c r="G99" s="7">
        <f t="shared" si="5"/>
        <v>37.152</v>
      </c>
      <c r="H99" s="7" t="s">
        <v>332</v>
      </c>
      <c r="I99" s="7">
        <v>49</v>
      </c>
      <c r="J99" s="7"/>
      <c r="K99" s="7"/>
      <c r="L99" s="7"/>
      <c r="M99" s="7"/>
      <c r="N99" s="7"/>
      <c r="O99" s="7"/>
      <c r="P99" s="7"/>
      <c r="Q99" s="7">
        <v>0</v>
      </c>
      <c r="R99" s="7"/>
      <c r="S99" s="7">
        <v>0</v>
      </c>
      <c r="T99" s="7"/>
      <c r="U99" s="7">
        <v>0</v>
      </c>
      <c r="V99" s="7">
        <f t="shared" si="6"/>
        <v>49</v>
      </c>
      <c r="W99" s="7">
        <f t="shared" si="7"/>
        <v>22.05</v>
      </c>
      <c r="X99" s="7"/>
      <c r="Y99" s="7"/>
      <c r="Z99" s="7" t="s">
        <v>333</v>
      </c>
      <c r="AA99" s="7">
        <v>3</v>
      </c>
      <c r="AB99" s="7">
        <f t="shared" si="8"/>
        <v>0.3</v>
      </c>
      <c r="AC99" s="7">
        <f t="shared" si="9"/>
        <v>59.502</v>
      </c>
    </row>
    <row r="100" ht="28" spans="1:29">
      <c r="A100" s="7">
        <v>98</v>
      </c>
      <c r="B100" s="7">
        <v>2021211193</v>
      </c>
      <c r="C100" s="7" t="s">
        <v>334</v>
      </c>
      <c r="D100" s="7" t="str">
        <f>VLOOKUP(C100,[1]Sheet1!$C$1:$G$368,5,FALSE)</f>
        <v>资源与环境</v>
      </c>
      <c r="E100" s="7" t="s">
        <v>335</v>
      </c>
      <c r="F100" s="7">
        <v>83.98</v>
      </c>
      <c r="G100" s="7">
        <f t="shared" si="5"/>
        <v>37.791</v>
      </c>
      <c r="H100" s="7"/>
      <c r="I100" s="7"/>
      <c r="J100" s="7"/>
      <c r="K100" s="7"/>
      <c r="L100" s="7"/>
      <c r="M100" s="7"/>
      <c r="N100" s="7"/>
      <c r="O100" s="7"/>
      <c r="P100" s="7"/>
      <c r="Q100" s="7"/>
      <c r="R100" s="7"/>
      <c r="S100" s="7"/>
      <c r="T100" s="7" t="s">
        <v>336</v>
      </c>
      <c r="U100" s="7">
        <v>5</v>
      </c>
      <c r="V100" s="7">
        <f t="shared" si="6"/>
        <v>5</v>
      </c>
      <c r="W100" s="7">
        <f t="shared" si="7"/>
        <v>2.25</v>
      </c>
      <c r="X100" s="7"/>
      <c r="Y100" s="7"/>
      <c r="Z100" s="7" t="s">
        <v>337</v>
      </c>
      <c r="AA100" s="7">
        <v>3</v>
      </c>
      <c r="AB100" s="7">
        <f t="shared" si="8"/>
        <v>0.3</v>
      </c>
      <c r="AC100" s="7">
        <f t="shared" si="9"/>
        <v>40.341</v>
      </c>
    </row>
    <row r="101" ht="42" spans="1:29">
      <c r="A101" s="7">
        <v>99</v>
      </c>
      <c r="B101" s="8" t="s">
        <v>338</v>
      </c>
      <c r="C101" s="7" t="s">
        <v>339</v>
      </c>
      <c r="D101" s="7" t="str">
        <f>VLOOKUP(C101,[1]Sheet1!$C$1:$G$368,5,FALSE)</f>
        <v>资源与环境</v>
      </c>
      <c r="E101" s="7" t="s">
        <v>340</v>
      </c>
      <c r="F101" s="7">
        <v>83.91</v>
      </c>
      <c r="G101" s="7">
        <f t="shared" si="5"/>
        <v>37.7595</v>
      </c>
      <c r="H101" s="7"/>
      <c r="I101" s="7"/>
      <c r="J101" s="7"/>
      <c r="K101" s="7"/>
      <c r="L101" s="7"/>
      <c r="M101" s="7"/>
      <c r="N101" s="7"/>
      <c r="O101" s="7"/>
      <c r="P101" s="7"/>
      <c r="Q101" s="7"/>
      <c r="R101" s="7"/>
      <c r="S101" s="7"/>
      <c r="T101" s="7"/>
      <c r="U101" s="7"/>
      <c r="V101" s="7">
        <f t="shared" si="6"/>
        <v>0</v>
      </c>
      <c r="W101" s="7">
        <f t="shared" si="7"/>
        <v>0</v>
      </c>
      <c r="X101" s="7" t="s">
        <v>123</v>
      </c>
      <c r="Y101" s="7"/>
      <c r="Z101" s="7"/>
      <c r="AA101" s="7">
        <v>1</v>
      </c>
      <c r="AB101" s="7">
        <f t="shared" si="8"/>
        <v>0.1</v>
      </c>
      <c r="AC101" s="7">
        <f t="shared" si="9"/>
        <v>37.8595</v>
      </c>
    </row>
    <row r="102" ht="56" spans="1:29">
      <c r="A102" s="7">
        <v>100</v>
      </c>
      <c r="B102" s="17">
        <v>2021211195</v>
      </c>
      <c r="C102" s="17" t="s">
        <v>341</v>
      </c>
      <c r="D102" s="7" t="str">
        <f>VLOOKUP(C102,[1]Sheet1!$C$1:$G$368,5,FALSE)</f>
        <v>资源与环境</v>
      </c>
      <c r="E102" s="17" t="s">
        <v>66</v>
      </c>
      <c r="F102" s="17">
        <v>81.03</v>
      </c>
      <c r="G102" s="7">
        <f t="shared" si="5"/>
        <v>36.4635</v>
      </c>
      <c r="H102" s="17"/>
      <c r="I102" s="17">
        <v>0</v>
      </c>
      <c r="J102" s="17"/>
      <c r="K102" s="17"/>
      <c r="L102" s="17"/>
      <c r="M102" s="17"/>
      <c r="N102" s="17"/>
      <c r="O102" s="17"/>
      <c r="P102" s="17"/>
      <c r="Q102" s="17">
        <v>0</v>
      </c>
      <c r="R102" s="17" t="s">
        <v>67</v>
      </c>
      <c r="S102" s="17">
        <v>0</v>
      </c>
      <c r="T102" s="17"/>
      <c r="U102" s="17">
        <v>0</v>
      </c>
      <c r="V102" s="7">
        <f t="shared" si="6"/>
        <v>0</v>
      </c>
      <c r="W102" s="7">
        <f t="shared" si="7"/>
        <v>0</v>
      </c>
      <c r="X102" s="17" t="s">
        <v>342</v>
      </c>
      <c r="Y102" s="17" t="s">
        <v>67</v>
      </c>
      <c r="Z102" s="17" t="s">
        <v>67</v>
      </c>
      <c r="AA102" s="17">
        <v>2</v>
      </c>
      <c r="AB102" s="7">
        <f t="shared" si="8"/>
        <v>0.2</v>
      </c>
      <c r="AC102" s="7">
        <f t="shared" si="9"/>
        <v>36.6635</v>
      </c>
    </row>
    <row r="103" spans="1:29">
      <c r="A103" s="7">
        <v>101</v>
      </c>
      <c r="B103" s="8">
        <v>2021211196</v>
      </c>
      <c r="C103" s="8" t="s">
        <v>343</v>
      </c>
      <c r="D103" s="7" t="str">
        <f>VLOOKUP(C103,[1]Sheet1!$C$1:$G$368,5,FALSE)</f>
        <v>资源与环境</v>
      </c>
      <c r="E103" s="8" t="s">
        <v>344</v>
      </c>
      <c r="F103" s="8" t="s">
        <v>345</v>
      </c>
      <c r="G103" s="7">
        <f t="shared" si="5"/>
        <v>38.0295</v>
      </c>
      <c r="H103" s="8"/>
      <c r="I103" s="8" t="s">
        <v>305</v>
      </c>
      <c r="J103" s="8"/>
      <c r="K103" s="8"/>
      <c r="L103" s="8"/>
      <c r="M103" s="8"/>
      <c r="N103" s="8"/>
      <c r="O103" s="8"/>
      <c r="P103" s="8"/>
      <c r="Q103" s="8" t="s">
        <v>305</v>
      </c>
      <c r="R103" s="8"/>
      <c r="S103" s="8" t="s">
        <v>305</v>
      </c>
      <c r="T103" s="8"/>
      <c r="U103" s="8" t="s">
        <v>305</v>
      </c>
      <c r="V103" s="7">
        <f t="shared" si="6"/>
        <v>0</v>
      </c>
      <c r="W103" s="7">
        <f t="shared" si="7"/>
        <v>0</v>
      </c>
      <c r="X103" s="8"/>
      <c r="Y103" s="8"/>
      <c r="Z103" s="8"/>
      <c r="AA103" s="8" t="s">
        <v>305</v>
      </c>
      <c r="AB103" s="7">
        <f t="shared" si="8"/>
        <v>0</v>
      </c>
      <c r="AC103" s="7">
        <f t="shared" si="9"/>
        <v>38.0295</v>
      </c>
    </row>
    <row r="104" spans="1:29">
      <c r="A104" s="7">
        <v>102</v>
      </c>
      <c r="B104" s="8">
        <v>2021211202</v>
      </c>
      <c r="C104" s="7" t="s">
        <v>346</v>
      </c>
      <c r="D104" s="7" t="str">
        <f>VLOOKUP(C104,[1]Sheet1!$C$1:$G$368,5,FALSE)</f>
        <v>资源与环境</v>
      </c>
      <c r="E104" s="7" t="s">
        <v>134</v>
      </c>
      <c r="F104" s="7">
        <v>87.43</v>
      </c>
      <c r="G104" s="7">
        <f t="shared" si="5"/>
        <v>39.3435</v>
      </c>
      <c r="H104" s="7"/>
      <c r="I104" s="7"/>
      <c r="J104" s="7"/>
      <c r="K104" s="7"/>
      <c r="L104" s="7"/>
      <c r="M104" s="7"/>
      <c r="N104" s="7"/>
      <c r="O104" s="7"/>
      <c r="P104" s="7"/>
      <c r="Q104" s="7"/>
      <c r="R104" s="7"/>
      <c r="S104" s="7"/>
      <c r="T104" s="7" t="s">
        <v>323</v>
      </c>
      <c r="U104" s="7">
        <v>10</v>
      </c>
      <c r="V104" s="7">
        <f t="shared" si="6"/>
        <v>10</v>
      </c>
      <c r="W104" s="7">
        <f t="shared" si="7"/>
        <v>4.5</v>
      </c>
      <c r="X104" s="7"/>
      <c r="Y104" s="7"/>
      <c r="Z104" s="7"/>
      <c r="AA104" s="7"/>
      <c r="AB104" s="7">
        <f t="shared" si="8"/>
        <v>0</v>
      </c>
      <c r="AC104" s="7">
        <f t="shared" si="9"/>
        <v>43.8435</v>
      </c>
    </row>
    <row r="105" ht="28" spans="1:29">
      <c r="A105" s="7">
        <v>103</v>
      </c>
      <c r="B105" s="7">
        <v>2021211216</v>
      </c>
      <c r="C105" s="7" t="s">
        <v>347</v>
      </c>
      <c r="D105" s="7" t="str">
        <f>VLOOKUP(C105,[1]Sheet1!$C$1:$G$368,5,FALSE)</f>
        <v>交通运输</v>
      </c>
      <c r="E105" s="7" t="s">
        <v>344</v>
      </c>
      <c r="F105" s="7">
        <v>84.29</v>
      </c>
      <c r="G105" s="7">
        <f t="shared" si="5"/>
        <v>37.9305</v>
      </c>
      <c r="H105" s="7" t="s">
        <v>348</v>
      </c>
      <c r="I105" s="7">
        <v>10</v>
      </c>
      <c r="J105" s="7"/>
      <c r="K105" s="7"/>
      <c r="L105" s="7"/>
      <c r="M105" s="7"/>
      <c r="N105" s="7"/>
      <c r="O105" s="7"/>
      <c r="P105" s="7"/>
      <c r="Q105" s="7"/>
      <c r="R105" s="7"/>
      <c r="S105" s="7"/>
      <c r="T105" s="7" t="s">
        <v>80</v>
      </c>
      <c r="U105" s="7">
        <v>5</v>
      </c>
      <c r="V105" s="7">
        <f t="shared" si="6"/>
        <v>15</v>
      </c>
      <c r="W105" s="7">
        <f t="shared" si="7"/>
        <v>6.75</v>
      </c>
      <c r="X105" s="7"/>
      <c r="Y105" s="7"/>
      <c r="Z105" s="7"/>
      <c r="AA105" s="7">
        <v>0</v>
      </c>
      <c r="AB105" s="7">
        <f t="shared" si="8"/>
        <v>0</v>
      </c>
      <c r="AC105" s="7">
        <f t="shared" si="9"/>
        <v>44.6805</v>
      </c>
    </row>
    <row r="106" ht="28" spans="1:29">
      <c r="A106" s="7">
        <v>104</v>
      </c>
      <c r="B106" s="7">
        <v>2021211217</v>
      </c>
      <c r="C106" s="7" t="s">
        <v>349</v>
      </c>
      <c r="D106" s="7" t="str">
        <f>VLOOKUP(C106,[1]Sheet1!$C$1:$G$368,5,FALSE)</f>
        <v>交通运输</v>
      </c>
      <c r="E106" s="7" t="s">
        <v>78</v>
      </c>
      <c r="F106" s="7">
        <v>82.43</v>
      </c>
      <c r="G106" s="7">
        <f t="shared" si="5"/>
        <v>37.0935</v>
      </c>
      <c r="H106" s="16"/>
      <c r="I106" s="16"/>
      <c r="J106" s="16"/>
      <c r="K106" s="16"/>
      <c r="L106" s="16"/>
      <c r="M106" s="7"/>
      <c r="N106" s="7"/>
      <c r="O106" s="7"/>
      <c r="P106" s="7"/>
      <c r="Q106" s="7"/>
      <c r="R106" s="7"/>
      <c r="S106" s="7"/>
      <c r="T106" s="7" t="s">
        <v>350</v>
      </c>
      <c r="U106" s="7">
        <v>5</v>
      </c>
      <c r="V106" s="7">
        <f t="shared" si="6"/>
        <v>5</v>
      </c>
      <c r="W106" s="7">
        <f t="shared" si="7"/>
        <v>2.25</v>
      </c>
      <c r="X106" s="7"/>
      <c r="Y106" s="7"/>
      <c r="Z106" s="7"/>
      <c r="AA106" s="7"/>
      <c r="AB106" s="7">
        <f t="shared" si="8"/>
        <v>0</v>
      </c>
      <c r="AC106" s="7">
        <f t="shared" si="9"/>
        <v>39.3435</v>
      </c>
    </row>
    <row r="107" spans="1:29">
      <c r="A107" s="7">
        <v>105</v>
      </c>
      <c r="B107" s="7">
        <v>2021211218</v>
      </c>
      <c r="C107" s="7" t="s">
        <v>351</v>
      </c>
      <c r="D107" s="7" t="str">
        <f>VLOOKUP(C107,[1]Sheet1!$C$1:$G$368,5,FALSE)</f>
        <v>交通运输</v>
      </c>
      <c r="E107" s="7" t="s">
        <v>352</v>
      </c>
      <c r="F107" s="7">
        <v>84.53</v>
      </c>
      <c r="G107" s="7">
        <f t="shared" si="5"/>
        <v>38.0385</v>
      </c>
      <c r="H107" s="7"/>
      <c r="I107" s="7"/>
      <c r="J107" s="7"/>
      <c r="K107" s="7"/>
      <c r="L107" s="7"/>
      <c r="M107" s="7"/>
      <c r="N107" s="7"/>
      <c r="O107" s="7"/>
      <c r="P107" s="7"/>
      <c r="Q107" s="7"/>
      <c r="R107" s="7"/>
      <c r="S107" s="7"/>
      <c r="T107" s="7"/>
      <c r="U107" s="7"/>
      <c r="V107" s="7">
        <f t="shared" si="6"/>
        <v>0</v>
      </c>
      <c r="W107" s="7">
        <f t="shared" si="7"/>
        <v>0</v>
      </c>
      <c r="X107" s="7"/>
      <c r="Y107" s="7"/>
      <c r="Z107" s="7"/>
      <c r="AA107" s="7"/>
      <c r="AB107" s="7">
        <f t="shared" si="8"/>
        <v>0</v>
      </c>
      <c r="AC107" s="7">
        <f t="shared" si="9"/>
        <v>38.0385</v>
      </c>
    </row>
    <row r="108" spans="1:29">
      <c r="A108" s="7">
        <v>106</v>
      </c>
      <c r="B108" s="8">
        <v>2021211219</v>
      </c>
      <c r="C108" s="7" t="s">
        <v>353</v>
      </c>
      <c r="D108" s="7" t="str">
        <f>VLOOKUP(C108,[1]Sheet1!$C$1:$G$368,5,FALSE)</f>
        <v>交通运输</v>
      </c>
      <c r="E108" s="7" t="s">
        <v>354</v>
      </c>
      <c r="F108" s="7">
        <v>84.48</v>
      </c>
      <c r="G108" s="7">
        <f t="shared" si="5"/>
        <v>38.016</v>
      </c>
      <c r="H108" s="7"/>
      <c r="I108" s="7"/>
      <c r="J108" s="7"/>
      <c r="K108" s="7"/>
      <c r="L108" s="7"/>
      <c r="M108" s="7"/>
      <c r="N108" s="7"/>
      <c r="O108" s="7"/>
      <c r="P108" s="7"/>
      <c r="Q108" s="7"/>
      <c r="R108" s="7"/>
      <c r="S108" s="7"/>
      <c r="T108" s="7" t="s">
        <v>355</v>
      </c>
      <c r="U108" s="7">
        <v>7</v>
      </c>
      <c r="V108" s="7">
        <f t="shared" si="6"/>
        <v>7</v>
      </c>
      <c r="W108" s="7">
        <f t="shared" si="7"/>
        <v>3.15</v>
      </c>
      <c r="X108" s="7"/>
      <c r="Y108" s="7"/>
      <c r="Z108" s="7"/>
      <c r="AA108" s="7"/>
      <c r="AB108" s="7">
        <f t="shared" si="8"/>
        <v>0</v>
      </c>
      <c r="AC108" s="7">
        <f t="shared" si="9"/>
        <v>41.166</v>
      </c>
    </row>
    <row r="109" spans="1:29">
      <c r="A109" s="7">
        <v>107</v>
      </c>
      <c r="B109" s="8" t="s">
        <v>356</v>
      </c>
      <c r="C109" s="7" t="s">
        <v>357</v>
      </c>
      <c r="D109" s="7" t="str">
        <f>VLOOKUP(C109,[1]Sheet1!$C$1:$G$368,5,FALSE)</f>
        <v>交通运输</v>
      </c>
      <c r="E109" s="7" t="s">
        <v>358</v>
      </c>
      <c r="F109" s="7">
        <v>83.08</v>
      </c>
      <c r="G109" s="7">
        <f t="shared" si="5"/>
        <v>37.386</v>
      </c>
      <c r="H109" s="7"/>
      <c r="I109" s="7"/>
      <c r="J109" s="7"/>
      <c r="K109" s="7"/>
      <c r="L109" s="7"/>
      <c r="M109" s="7"/>
      <c r="N109" s="7"/>
      <c r="O109" s="7"/>
      <c r="P109" s="7"/>
      <c r="Q109" s="7"/>
      <c r="R109" s="7"/>
      <c r="S109" s="7"/>
      <c r="T109" s="7" t="s">
        <v>359</v>
      </c>
      <c r="U109" s="7">
        <v>4</v>
      </c>
      <c r="V109" s="7">
        <f t="shared" si="6"/>
        <v>4</v>
      </c>
      <c r="W109" s="7">
        <f t="shared" si="7"/>
        <v>1.8</v>
      </c>
      <c r="X109" s="7"/>
      <c r="Y109" s="7"/>
      <c r="Z109" s="7"/>
      <c r="AA109" s="7"/>
      <c r="AB109" s="7">
        <f t="shared" si="8"/>
        <v>0</v>
      </c>
      <c r="AC109" s="7">
        <f t="shared" si="9"/>
        <v>39.186</v>
      </c>
    </row>
    <row r="110" spans="1:29">
      <c r="A110" s="7">
        <v>108</v>
      </c>
      <c r="B110" s="8">
        <v>2021211222</v>
      </c>
      <c r="C110" s="7" t="s">
        <v>360</v>
      </c>
      <c r="D110" s="7" t="str">
        <f>VLOOKUP(C110,[1]Sheet1!$C$1:$G$368,5,FALSE)</f>
        <v>交通运输</v>
      </c>
      <c r="E110" s="7" t="s">
        <v>361</v>
      </c>
      <c r="F110" s="7">
        <v>85.68</v>
      </c>
      <c r="G110" s="7">
        <f t="shared" si="5"/>
        <v>38.556</v>
      </c>
      <c r="H110" s="7"/>
      <c r="I110" s="7"/>
      <c r="J110" s="7"/>
      <c r="K110" s="7"/>
      <c r="L110" s="7"/>
      <c r="M110" s="7"/>
      <c r="N110" s="7"/>
      <c r="O110" s="7"/>
      <c r="P110" s="7"/>
      <c r="Q110" s="7"/>
      <c r="R110" s="7"/>
      <c r="S110" s="7"/>
      <c r="T110" s="7"/>
      <c r="U110" s="7"/>
      <c r="V110" s="7">
        <f t="shared" si="6"/>
        <v>0</v>
      </c>
      <c r="W110" s="7">
        <f t="shared" si="7"/>
        <v>0</v>
      </c>
      <c r="X110" s="7"/>
      <c r="Y110" s="7"/>
      <c r="Z110" s="7">
        <v>0.25</v>
      </c>
      <c r="AA110" s="7">
        <v>0.25</v>
      </c>
      <c r="AB110" s="7">
        <f t="shared" si="8"/>
        <v>0.025</v>
      </c>
      <c r="AC110" s="7">
        <f t="shared" si="9"/>
        <v>38.581</v>
      </c>
    </row>
    <row r="111" ht="70" spans="1:29">
      <c r="A111" s="7">
        <v>109</v>
      </c>
      <c r="B111" s="7">
        <v>2021211223</v>
      </c>
      <c r="C111" s="7" t="s">
        <v>362</v>
      </c>
      <c r="D111" s="7" t="str">
        <f>VLOOKUP(C111,[1]Sheet1!$C$1:$G$368,5,FALSE)</f>
        <v>交通运输</v>
      </c>
      <c r="E111" s="7" t="s">
        <v>363</v>
      </c>
      <c r="F111" s="7">
        <v>84.02</v>
      </c>
      <c r="G111" s="7">
        <f t="shared" si="5"/>
        <v>37.809</v>
      </c>
      <c r="H111" s="7"/>
      <c r="I111" s="7"/>
      <c r="J111" s="7"/>
      <c r="K111" s="7"/>
      <c r="L111" s="7"/>
      <c r="M111" s="7"/>
      <c r="N111" s="7"/>
      <c r="O111" s="7"/>
      <c r="P111" s="7"/>
      <c r="Q111" s="7"/>
      <c r="R111" s="7"/>
      <c r="S111" s="7"/>
      <c r="T111" s="7" t="s">
        <v>364</v>
      </c>
      <c r="U111" s="7">
        <v>10</v>
      </c>
      <c r="V111" s="7">
        <f t="shared" si="6"/>
        <v>10</v>
      </c>
      <c r="W111" s="7">
        <f t="shared" si="7"/>
        <v>4.5</v>
      </c>
      <c r="X111" s="7"/>
      <c r="Y111" s="7"/>
      <c r="Z111" s="7" t="s">
        <v>365</v>
      </c>
      <c r="AA111" s="7">
        <v>2.5</v>
      </c>
      <c r="AB111" s="7">
        <f t="shared" si="8"/>
        <v>0.25</v>
      </c>
      <c r="AC111" s="7">
        <f t="shared" si="9"/>
        <v>42.559</v>
      </c>
    </row>
    <row r="112" ht="42" spans="1:29">
      <c r="A112" s="7">
        <v>110</v>
      </c>
      <c r="B112" s="22">
        <v>2021211224</v>
      </c>
      <c r="C112" s="22" t="s">
        <v>366</v>
      </c>
      <c r="D112" s="7" t="str">
        <f>VLOOKUP(C112,[1]Sheet1!$C$1:$G$368,5,FALSE)</f>
        <v>交通运输</v>
      </c>
      <c r="E112" s="10" t="s">
        <v>132</v>
      </c>
      <c r="F112" s="7">
        <v>84.95</v>
      </c>
      <c r="G112" s="7">
        <f t="shared" si="5"/>
        <v>38.2275</v>
      </c>
      <c r="H112" s="10"/>
      <c r="I112" s="10"/>
      <c r="J112" s="10"/>
      <c r="K112" s="26"/>
      <c r="L112" s="10"/>
      <c r="M112" s="10"/>
      <c r="N112" s="10"/>
      <c r="O112" s="10"/>
      <c r="P112" s="10"/>
      <c r="Q112" s="10"/>
      <c r="R112" s="10"/>
      <c r="S112" s="10"/>
      <c r="T112" s="10" t="s">
        <v>367</v>
      </c>
      <c r="U112" s="10">
        <v>7</v>
      </c>
      <c r="V112" s="7">
        <f t="shared" si="6"/>
        <v>7</v>
      </c>
      <c r="W112" s="7">
        <f t="shared" si="7"/>
        <v>3.15</v>
      </c>
      <c r="X112" s="10" t="s">
        <v>202</v>
      </c>
      <c r="Y112" s="10"/>
      <c r="Z112" s="10"/>
      <c r="AA112" s="10">
        <v>3</v>
      </c>
      <c r="AB112" s="7">
        <f t="shared" si="8"/>
        <v>0.3</v>
      </c>
      <c r="AC112" s="7">
        <f t="shared" si="9"/>
        <v>41.6775</v>
      </c>
    </row>
    <row r="113" spans="1:29">
      <c r="A113" s="7">
        <v>111</v>
      </c>
      <c r="B113" s="7">
        <v>2021211225</v>
      </c>
      <c r="C113" s="7" t="s">
        <v>368</v>
      </c>
      <c r="D113" s="7" t="str">
        <f>VLOOKUP(C113,[1]Sheet1!$C$1:$G$368,5,FALSE)</f>
        <v>交通运输</v>
      </c>
      <c r="E113" s="7" t="s">
        <v>369</v>
      </c>
      <c r="F113" s="7">
        <v>82.57</v>
      </c>
      <c r="G113" s="7">
        <f t="shared" si="5"/>
        <v>37.1565</v>
      </c>
      <c r="H113" s="7"/>
      <c r="I113" s="7"/>
      <c r="J113" s="7"/>
      <c r="K113" s="7"/>
      <c r="L113" s="7"/>
      <c r="M113" s="7"/>
      <c r="N113" s="7"/>
      <c r="O113" s="7"/>
      <c r="P113" s="7"/>
      <c r="Q113" s="7"/>
      <c r="R113" s="7"/>
      <c r="S113" s="7"/>
      <c r="T113" s="7" t="s">
        <v>370</v>
      </c>
      <c r="U113" s="7">
        <v>10</v>
      </c>
      <c r="V113" s="7">
        <f t="shared" si="6"/>
        <v>10</v>
      </c>
      <c r="W113" s="7">
        <f t="shared" si="7"/>
        <v>4.5</v>
      </c>
      <c r="X113" s="7"/>
      <c r="Y113" s="7"/>
      <c r="Z113" s="7"/>
      <c r="AA113" s="7">
        <v>0</v>
      </c>
      <c r="AB113" s="7">
        <f t="shared" si="8"/>
        <v>0</v>
      </c>
      <c r="AC113" s="7">
        <f t="shared" si="9"/>
        <v>41.6565</v>
      </c>
    </row>
    <row r="114" spans="1:29">
      <c r="A114" s="7">
        <v>112</v>
      </c>
      <c r="B114" s="7">
        <v>2021211226</v>
      </c>
      <c r="C114" s="7" t="s">
        <v>371</v>
      </c>
      <c r="D114" s="7" t="str">
        <f>VLOOKUP(C114,[1]Sheet1!$C$1:$G$368,5,FALSE)</f>
        <v>交通运输</v>
      </c>
      <c r="E114" s="7" t="s">
        <v>201</v>
      </c>
      <c r="F114" s="7">
        <v>84.37</v>
      </c>
      <c r="G114" s="7">
        <f t="shared" si="5"/>
        <v>37.9665</v>
      </c>
      <c r="H114" s="7"/>
      <c r="I114" s="7"/>
      <c r="J114" s="7"/>
      <c r="K114" s="7"/>
      <c r="L114" s="7"/>
      <c r="M114" s="7"/>
      <c r="N114" s="7"/>
      <c r="O114" s="7"/>
      <c r="P114" s="7"/>
      <c r="Q114" s="7"/>
      <c r="R114" s="7"/>
      <c r="S114" s="7"/>
      <c r="T114" s="7"/>
      <c r="U114" s="7"/>
      <c r="V114" s="7">
        <f t="shared" si="6"/>
        <v>0</v>
      </c>
      <c r="W114" s="7">
        <f t="shared" si="7"/>
        <v>0</v>
      </c>
      <c r="X114" s="7"/>
      <c r="Y114" s="7"/>
      <c r="Z114" s="7"/>
      <c r="AA114" s="7"/>
      <c r="AB114" s="7">
        <f t="shared" si="8"/>
        <v>0</v>
      </c>
      <c r="AC114" s="7">
        <f t="shared" si="9"/>
        <v>37.9665</v>
      </c>
    </row>
    <row r="115" ht="42" spans="1:29">
      <c r="A115" s="7">
        <v>113</v>
      </c>
      <c r="B115" s="7">
        <v>2021211227</v>
      </c>
      <c r="C115" s="7" t="s">
        <v>372</v>
      </c>
      <c r="D115" s="7" t="str">
        <f>VLOOKUP(C115,[1]Sheet1!$C$1:$G$368,5,FALSE)</f>
        <v>交通运输</v>
      </c>
      <c r="E115" s="7" t="s">
        <v>311</v>
      </c>
      <c r="F115" s="7">
        <v>88.27</v>
      </c>
      <c r="G115" s="7">
        <f t="shared" si="5"/>
        <v>39.7215</v>
      </c>
      <c r="H115" s="7"/>
      <c r="I115" s="7"/>
      <c r="J115" s="7"/>
      <c r="K115" s="7"/>
      <c r="L115" s="7"/>
      <c r="M115" s="7"/>
      <c r="N115" s="7"/>
      <c r="O115" s="7"/>
      <c r="P115" s="7"/>
      <c r="Q115" s="7"/>
      <c r="R115" s="7"/>
      <c r="S115" s="7"/>
      <c r="T115" s="7" t="s">
        <v>373</v>
      </c>
      <c r="U115" s="7">
        <v>10</v>
      </c>
      <c r="V115" s="7">
        <f t="shared" si="6"/>
        <v>10</v>
      </c>
      <c r="W115" s="7">
        <f t="shared" si="7"/>
        <v>4.5</v>
      </c>
      <c r="X115" s="7" t="s">
        <v>374</v>
      </c>
      <c r="Y115" s="7"/>
      <c r="Z115" s="7" t="s">
        <v>375</v>
      </c>
      <c r="AA115" s="7">
        <v>1.5</v>
      </c>
      <c r="AB115" s="7">
        <f t="shared" si="8"/>
        <v>0.15</v>
      </c>
      <c r="AC115" s="7">
        <f t="shared" si="9"/>
        <v>44.3715</v>
      </c>
    </row>
    <row r="116" ht="56" spans="1:29">
      <c r="A116" s="7">
        <v>114</v>
      </c>
      <c r="B116" s="7">
        <v>2021211228</v>
      </c>
      <c r="C116" s="7" t="s">
        <v>376</v>
      </c>
      <c r="D116" s="7" t="str">
        <f>VLOOKUP(C116,[1]Sheet1!$C$1:$G$368,5,FALSE)</f>
        <v>交通运输</v>
      </c>
      <c r="E116" s="7" t="s">
        <v>55</v>
      </c>
      <c r="F116" s="7">
        <v>85.96</v>
      </c>
      <c r="G116" s="7">
        <f t="shared" si="5"/>
        <v>38.682</v>
      </c>
      <c r="H116" s="7"/>
      <c r="I116" s="7"/>
      <c r="J116" s="7"/>
      <c r="K116" s="7"/>
      <c r="L116" s="7"/>
      <c r="M116" s="7"/>
      <c r="N116" s="7"/>
      <c r="O116" s="7"/>
      <c r="P116" s="7"/>
      <c r="Q116" s="7"/>
      <c r="R116" s="7"/>
      <c r="S116" s="7"/>
      <c r="T116" s="7"/>
      <c r="U116" s="7"/>
      <c r="V116" s="7">
        <f t="shared" si="6"/>
        <v>0</v>
      </c>
      <c r="W116" s="7">
        <f t="shared" si="7"/>
        <v>0</v>
      </c>
      <c r="X116" s="7" t="s">
        <v>377</v>
      </c>
      <c r="Y116" s="7"/>
      <c r="Z116" s="7" t="s">
        <v>378</v>
      </c>
      <c r="AA116" s="7">
        <v>2.25</v>
      </c>
      <c r="AB116" s="7">
        <f t="shared" si="8"/>
        <v>0.225</v>
      </c>
      <c r="AC116" s="7">
        <f t="shared" si="9"/>
        <v>38.907</v>
      </c>
    </row>
    <row r="117" spans="1:29">
      <c r="A117" s="7">
        <v>115</v>
      </c>
      <c r="B117" s="7">
        <v>2021211233</v>
      </c>
      <c r="C117" s="7" t="s">
        <v>379</v>
      </c>
      <c r="D117" s="7" t="str">
        <f>VLOOKUP(C117,[1]Sheet1!$C$1:$G$368,5,FALSE)</f>
        <v>交通运输</v>
      </c>
      <c r="E117" s="7" t="s">
        <v>52</v>
      </c>
      <c r="F117" s="7">
        <v>91.12</v>
      </c>
      <c r="G117" s="7">
        <f t="shared" si="5"/>
        <v>41.004</v>
      </c>
      <c r="H117" s="7"/>
      <c r="I117" s="7"/>
      <c r="J117" s="7"/>
      <c r="K117" s="7"/>
      <c r="L117" s="7"/>
      <c r="M117" s="7"/>
      <c r="N117" s="7"/>
      <c r="O117" s="7"/>
      <c r="P117" s="7"/>
      <c r="Q117" s="7"/>
      <c r="R117" s="7"/>
      <c r="S117" s="7"/>
      <c r="T117" s="7" t="s">
        <v>380</v>
      </c>
      <c r="U117" s="7">
        <v>15</v>
      </c>
      <c r="V117" s="7">
        <f t="shared" si="6"/>
        <v>15</v>
      </c>
      <c r="W117" s="7">
        <f t="shared" si="7"/>
        <v>6.75</v>
      </c>
      <c r="X117" s="7"/>
      <c r="Y117" s="7"/>
      <c r="Z117" s="7"/>
      <c r="AA117" s="7">
        <v>0</v>
      </c>
      <c r="AB117" s="7">
        <f t="shared" si="8"/>
        <v>0</v>
      </c>
      <c r="AC117" s="7">
        <f t="shared" si="9"/>
        <v>47.754</v>
      </c>
    </row>
    <row r="118" ht="56" spans="1:29">
      <c r="A118" s="7">
        <v>116</v>
      </c>
      <c r="B118" s="8">
        <v>2021211235</v>
      </c>
      <c r="C118" s="7" t="s">
        <v>381</v>
      </c>
      <c r="D118" s="7" t="str">
        <f>VLOOKUP(C118,[1]Sheet1!$C$1:$G$368,5,FALSE)</f>
        <v>交通运输</v>
      </c>
      <c r="E118" s="7" t="s">
        <v>253</v>
      </c>
      <c r="F118" s="7">
        <v>89.69</v>
      </c>
      <c r="G118" s="7">
        <f t="shared" si="5"/>
        <v>40.3605</v>
      </c>
      <c r="H118" s="7"/>
      <c r="I118" s="7"/>
      <c r="J118" s="7"/>
      <c r="K118" s="7"/>
      <c r="L118" s="7"/>
      <c r="M118" s="7"/>
      <c r="N118" s="7"/>
      <c r="O118" s="7"/>
      <c r="P118" s="7"/>
      <c r="Q118" s="7"/>
      <c r="R118" s="7"/>
      <c r="S118" s="7"/>
      <c r="T118" s="7"/>
      <c r="U118" s="7"/>
      <c r="V118" s="7">
        <f t="shared" si="6"/>
        <v>0</v>
      </c>
      <c r="W118" s="7">
        <f t="shared" si="7"/>
        <v>0</v>
      </c>
      <c r="X118" s="7" t="s">
        <v>382</v>
      </c>
      <c r="Y118" s="7"/>
      <c r="Z118" s="7" t="s">
        <v>383</v>
      </c>
      <c r="AA118" s="7">
        <v>5.25</v>
      </c>
      <c r="AB118" s="7">
        <f t="shared" si="8"/>
        <v>0.525</v>
      </c>
      <c r="AC118" s="7">
        <f t="shared" si="9"/>
        <v>40.8855</v>
      </c>
    </row>
    <row r="119" spans="1:29">
      <c r="A119" s="7">
        <v>117</v>
      </c>
      <c r="B119" s="7">
        <v>2021211236</v>
      </c>
      <c r="C119" s="7" t="s">
        <v>384</v>
      </c>
      <c r="D119" s="7" t="str">
        <f>VLOOKUP(C119,[1]Sheet1!$C$1:$G$368,5,FALSE)</f>
        <v>交通运输</v>
      </c>
      <c r="E119" s="7" t="s">
        <v>78</v>
      </c>
      <c r="F119" s="7">
        <v>88.26</v>
      </c>
      <c r="G119" s="7">
        <f t="shared" si="5"/>
        <v>39.717</v>
      </c>
      <c r="H119" s="7"/>
      <c r="I119" s="7">
        <v>0</v>
      </c>
      <c r="J119" s="7"/>
      <c r="K119" s="7"/>
      <c r="L119" s="7"/>
      <c r="M119" s="7"/>
      <c r="N119" s="7"/>
      <c r="O119" s="7"/>
      <c r="P119" s="7"/>
      <c r="Q119" s="7">
        <v>0</v>
      </c>
      <c r="R119" s="7" t="s">
        <v>67</v>
      </c>
      <c r="S119" s="7">
        <v>0</v>
      </c>
      <c r="T119" s="7" t="s">
        <v>80</v>
      </c>
      <c r="U119" s="7">
        <v>5</v>
      </c>
      <c r="V119" s="7">
        <f t="shared" si="6"/>
        <v>5</v>
      </c>
      <c r="W119" s="7">
        <f t="shared" si="7"/>
        <v>2.25</v>
      </c>
      <c r="X119" s="7" t="s">
        <v>67</v>
      </c>
      <c r="Y119" s="7" t="s">
        <v>67</v>
      </c>
      <c r="Z119" s="7" t="s">
        <v>67</v>
      </c>
      <c r="AA119" s="7">
        <v>0</v>
      </c>
      <c r="AB119" s="7">
        <f t="shared" si="8"/>
        <v>0</v>
      </c>
      <c r="AC119" s="7">
        <f t="shared" si="9"/>
        <v>41.967</v>
      </c>
    </row>
    <row r="120" ht="42" spans="1:29">
      <c r="A120" s="7">
        <v>118</v>
      </c>
      <c r="B120" s="7">
        <v>2021211237</v>
      </c>
      <c r="C120" s="7" t="s">
        <v>385</v>
      </c>
      <c r="D120" s="7" t="str">
        <f>VLOOKUP(C120,[1]Sheet1!$C$1:$G$368,5,FALSE)</f>
        <v>交通运输</v>
      </c>
      <c r="E120" s="7" t="s">
        <v>344</v>
      </c>
      <c r="F120" s="7">
        <v>85.7</v>
      </c>
      <c r="G120" s="7">
        <f t="shared" si="5"/>
        <v>38.565</v>
      </c>
      <c r="H120" s="7"/>
      <c r="I120" s="7"/>
      <c r="J120" s="7"/>
      <c r="K120" s="7"/>
      <c r="L120" s="7"/>
      <c r="M120" s="7"/>
      <c r="N120" s="7"/>
      <c r="O120" s="7"/>
      <c r="P120" s="7"/>
      <c r="Q120" s="7"/>
      <c r="R120" s="7"/>
      <c r="S120" s="7"/>
      <c r="T120" s="7"/>
      <c r="U120" s="7"/>
      <c r="V120" s="7">
        <f t="shared" si="6"/>
        <v>0</v>
      </c>
      <c r="W120" s="7">
        <f t="shared" si="7"/>
        <v>0</v>
      </c>
      <c r="X120" s="7" t="s">
        <v>386</v>
      </c>
      <c r="Y120" s="7"/>
      <c r="Z120" s="7"/>
      <c r="AA120" s="7">
        <v>1</v>
      </c>
      <c r="AB120" s="7">
        <f t="shared" si="8"/>
        <v>0.1</v>
      </c>
      <c r="AC120" s="7">
        <f t="shared" si="9"/>
        <v>38.665</v>
      </c>
    </row>
    <row r="121" ht="154" spans="1:29">
      <c r="A121" s="7">
        <v>119</v>
      </c>
      <c r="B121" s="7">
        <v>2021211239</v>
      </c>
      <c r="C121" s="7" t="s">
        <v>387</v>
      </c>
      <c r="D121" s="7" t="str">
        <f>VLOOKUP(C121,[1]Sheet1!$C$1:$G$368,5,FALSE)</f>
        <v>交通运输</v>
      </c>
      <c r="E121" s="7" t="s">
        <v>388</v>
      </c>
      <c r="F121" s="7">
        <v>86.48</v>
      </c>
      <c r="G121" s="7">
        <f t="shared" si="5"/>
        <v>38.916</v>
      </c>
      <c r="H121" s="7"/>
      <c r="I121" s="7">
        <v>0</v>
      </c>
      <c r="J121" s="7"/>
      <c r="K121" s="7"/>
      <c r="L121" s="7"/>
      <c r="M121" s="7"/>
      <c r="N121" s="7"/>
      <c r="O121" s="7"/>
      <c r="P121" s="7" t="s">
        <v>389</v>
      </c>
      <c r="Q121" s="7">
        <v>1</v>
      </c>
      <c r="R121" s="7" t="s">
        <v>67</v>
      </c>
      <c r="S121" s="7">
        <v>0</v>
      </c>
      <c r="T121" s="7" t="s">
        <v>390</v>
      </c>
      <c r="U121" s="7">
        <v>15</v>
      </c>
      <c r="V121" s="7">
        <f t="shared" si="6"/>
        <v>16</v>
      </c>
      <c r="W121" s="7">
        <f t="shared" si="7"/>
        <v>7.2</v>
      </c>
      <c r="X121" s="7" t="s">
        <v>391</v>
      </c>
      <c r="Y121" s="7" t="s">
        <v>67</v>
      </c>
      <c r="Z121" s="7" t="s">
        <v>67</v>
      </c>
      <c r="AA121" s="7">
        <v>3</v>
      </c>
      <c r="AB121" s="7">
        <f t="shared" si="8"/>
        <v>0.3</v>
      </c>
      <c r="AC121" s="7">
        <f t="shared" si="9"/>
        <v>46.416</v>
      </c>
    </row>
    <row r="122" ht="28" spans="1:29">
      <c r="A122" s="7">
        <v>120</v>
      </c>
      <c r="B122" s="8" t="s">
        <v>392</v>
      </c>
      <c r="C122" s="7" t="s">
        <v>393</v>
      </c>
      <c r="D122" s="7" t="str">
        <f>VLOOKUP(C122,[1]Sheet1!$C$1:$G$368,5,FALSE)</f>
        <v>交通运输</v>
      </c>
      <c r="E122" s="7" t="s">
        <v>38</v>
      </c>
      <c r="F122" s="7">
        <v>84.51</v>
      </c>
      <c r="G122" s="7">
        <f t="shared" si="5"/>
        <v>38.0295</v>
      </c>
      <c r="H122" s="7" t="s">
        <v>394</v>
      </c>
      <c r="I122" s="7">
        <v>4.5</v>
      </c>
      <c r="J122" s="7"/>
      <c r="K122" s="7"/>
      <c r="L122" s="7"/>
      <c r="M122" s="7"/>
      <c r="N122" s="7"/>
      <c r="O122" s="7"/>
      <c r="P122" s="7"/>
      <c r="Q122" s="7">
        <v>0</v>
      </c>
      <c r="R122" s="7" t="s">
        <v>67</v>
      </c>
      <c r="S122" s="7">
        <v>0</v>
      </c>
      <c r="T122" s="7" t="s">
        <v>380</v>
      </c>
      <c r="U122" s="7">
        <v>15</v>
      </c>
      <c r="V122" s="7">
        <f t="shared" si="6"/>
        <v>19.5</v>
      </c>
      <c r="W122" s="7">
        <f t="shared" si="7"/>
        <v>8.775</v>
      </c>
      <c r="X122" s="7" t="s">
        <v>67</v>
      </c>
      <c r="Y122" s="7" t="s">
        <v>67</v>
      </c>
      <c r="Z122" s="7" t="s">
        <v>67</v>
      </c>
      <c r="AA122" s="7">
        <v>0</v>
      </c>
      <c r="AB122" s="7">
        <f t="shared" si="8"/>
        <v>0</v>
      </c>
      <c r="AC122" s="7">
        <f t="shared" si="9"/>
        <v>46.8045</v>
      </c>
    </row>
    <row r="123" ht="210" spans="1:29">
      <c r="A123" s="7">
        <v>121</v>
      </c>
      <c r="B123" s="7">
        <v>2021211244</v>
      </c>
      <c r="C123" s="7" t="s">
        <v>395</v>
      </c>
      <c r="D123" s="7" t="str">
        <f>VLOOKUP(C123,[1]Sheet1!$C$1:$G$368,5,FALSE)</f>
        <v>交通运输</v>
      </c>
      <c r="E123" s="7" t="s">
        <v>388</v>
      </c>
      <c r="F123" s="7">
        <v>89.13</v>
      </c>
      <c r="G123" s="7">
        <f t="shared" si="5"/>
        <v>40.1085</v>
      </c>
      <c r="H123" s="7" t="s">
        <v>396</v>
      </c>
      <c r="I123" s="7">
        <v>4.5</v>
      </c>
      <c r="J123" s="7"/>
      <c r="K123" s="7"/>
      <c r="L123" s="7"/>
      <c r="M123" s="7"/>
      <c r="N123" s="7"/>
      <c r="O123" s="7"/>
      <c r="P123" s="7" t="s">
        <v>397</v>
      </c>
      <c r="Q123" s="7">
        <v>0.2</v>
      </c>
      <c r="R123" s="7" t="s">
        <v>67</v>
      </c>
      <c r="S123" s="7">
        <v>0</v>
      </c>
      <c r="T123" s="7" t="s">
        <v>398</v>
      </c>
      <c r="U123" s="7">
        <v>11</v>
      </c>
      <c r="V123" s="7">
        <f t="shared" si="6"/>
        <v>15.7</v>
      </c>
      <c r="W123" s="7">
        <f t="shared" si="7"/>
        <v>7.065</v>
      </c>
      <c r="X123" s="7" t="s">
        <v>67</v>
      </c>
      <c r="Y123" s="7" t="s">
        <v>399</v>
      </c>
      <c r="Z123" s="7" t="s">
        <v>67</v>
      </c>
      <c r="AA123" s="7">
        <v>2</v>
      </c>
      <c r="AB123" s="7">
        <f t="shared" si="8"/>
        <v>0.2</v>
      </c>
      <c r="AC123" s="7">
        <f t="shared" si="9"/>
        <v>47.3735</v>
      </c>
    </row>
    <row r="124" ht="42" spans="1:29">
      <c r="A124" s="7">
        <v>122</v>
      </c>
      <c r="B124" s="7">
        <v>2021211245</v>
      </c>
      <c r="C124" s="7" t="s">
        <v>400</v>
      </c>
      <c r="D124" s="7" t="str">
        <f>VLOOKUP(C124,[1]Sheet1!$C$1:$G$368,5,FALSE)</f>
        <v>交通运输</v>
      </c>
      <c r="E124" s="7" t="s">
        <v>276</v>
      </c>
      <c r="F124" s="23">
        <v>89.68</v>
      </c>
      <c r="G124" s="7">
        <f t="shared" si="5"/>
        <v>40.356</v>
      </c>
      <c r="H124" s="7"/>
      <c r="I124" s="7"/>
      <c r="J124" s="7"/>
      <c r="K124" s="7"/>
      <c r="L124" s="7"/>
      <c r="M124" s="7"/>
      <c r="N124" s="7"/>
      <c r="O124" s="7"/>
      <c r="P124" s="7"/>
      <c r="Q124" s="7"/>
      <c r="R124" s="7"/>
      <c r="S124" s="7"/>
      <c r="T124" s="7" t="s">
        <v>401</v>
      </c>
      <c r="U124" s="7">
        <v>15</v>
      </c>
      <c r="V124" s="7">
        <f t="shared" si="6"/>
        <v>15</v>
      </c>
      <c r="W124" s="7">
        <f t="shared" si="7"/>
        <v>6.75</v>
      </c>
      <c r="X124" s="7" t="s">
        <v>113</v>
      </c>
      <c r="Y124" s="7"/>
      <c r="Z124" s="7"/>
      <c r="AA124" s="7">
        <v>1</v>
      </c>
      <c r="AB124" s="7">
        <f t="shared" si="8"/>
        <v>0.1</v>
      </c>
      <c r="AC124" s="7">
        <f t="shared" si="9"/>
        <v>47.206</v>
      </c>
    </row>
    <row r="125" ht="42" spans="1:29">
      <c r="A125" s="7">
        <v>123</v>
      </c>
      <c r="B125" s="7">
        <v>2021211252</v>
      </c>
      <c r="C125" s="7" t="s">
        <v>402</v>
      </c>
      <c r="D125" s="7" t="str">
        <f>VLOOKUP(C125,[1]Sheet1!$C$1:$G$368,5,FALSE)</f>
        <v>交通运输</v>
      </c>
      <c r="E125" s="7" t="s">
        <v>321</v>
      </c>
      <c r="F125" s="7">
        <v>86.27</v>
      </c>
      <c r="G125" s="7">
        <f t="shared" si="5"/>
        <v>38.8215</v>
      </c>
      <c r="H125" s="7" t="s">
        <v>403</v>
      </c>
      <c r="I125" s="7">
        <v>3.5</v>
      </c>
      <c r="J125" s="7"/>
      <c r="K125" s="7"/>
      <c r="L125" s="7"/>
      <c r="M125" s="7"/>
      <c r="N125" s="7"/>
      <c r="O125" s="7"/>
      <c r="P125" s="7"/>
      <c r="Q125" s="7"/>
      <c r="R125" s="7"/>
      <c r="S125" s="7"/>
      <c r="T125" s="7" t="s">
        <v>404</v>
      </c>
      <c r="U125" s="7">
        <v>15</v>
      </c>
      <c r="V125" s="7">
        <f t="shared" si="6"/>
        <v>18.5</v>
      </c>
      <c r="W125" s="7">
        <f t="shared" si="7"/>
        <v>8.325</v>
      </c>
      <c r="X125" s="7" t="s">
        <v>405</v>
      </c>
      <c r="Y125" s="7" t="s">
        <v>406</v>
      </c>
      <c r="Z125" s="7" t="s">
        <v>407</v>
      </c>
      <c r="AA125" s="7">
        <v>10</v>
      </c>
      <c r="AB125" s="7">
        <f t="shared" si="8"/>
        <v>1</v>
      </c>
      <c r="AC125" s="7">
        <f t="shared" si="9"/>
        <v>48.1465</v>
      </c>
    </row>
    <row r="126" spans="1:29">
      <c r="A126" s="7">
        <v>124</v>
      </c>
      <c r="B126" s="7">
        <v>2021212256</v>
      </c>
      <c r="C126" s="7" t="s">
        <v>408</v>
      </c>
      <c r="D126" s="7" t="str">
        <f>VLOOKUP(C126,[1]Sheet1!$C$1:$G$368,5,FALSE)</f>
        <v>交通运输</v>
      </c>
      <c r="E126" s="7" t="s">
        <v>253</v>
      </c>
      <c r="F126" s="7">
        <v>86.74</v>
      </c>
      <c r="G126" s="7">
        <f t="shared" si="5"/>
        <v>39.033</v>
      </c>
      <c r="H126" s="7"/>
      <c r="I126" s="7"/>
      <c r="J126" s="7"/>
      <c r="K126" s="7"/>
      <c r="L126" s="7"/>
      <c r="M126" s="7"/>
      <c r="N126" s="7"/>
      <c r="O126" s="7"/>
      <c r="P126" s="7"/>
      <c r="Q126" s="7"/>
      <c r="R126" s="7" t="s">
        <v>67</v>
      </c>
      <c r="S126" s="7"/>
      <c r="T126" s="7" t="s">
        <v>67</v>
      </c>
      <c r="U126" s="7"/>
      <c r="V126" s="7">
        <f t="shared" si="6"/>
        <v>0</v>
      </c>
      <c r="W126" s="7">
        <f t="shared" si="7"/>
        <v>0</v>
      </c>
      <c r="X126" s="7" t="s">
        <v>67</v>
      </c>
      <c r="Y126" s="7" t="s">
        <v>67</v>
      </c>
      <c r="Z126" s="7" t="s">
        <v>67</v>
      </c>
      <c r="AA126" s="7"/>
      <c r="AB126" s="7">
        <f t="shared" si="8"/>
        <v>0</v>
      </c>
      <c r="AC126" s="7">
        <f t="shared" si="9"/>
        <v>39.033</v>
      </c>
    </row>
    <row r="127" spans="1:29">
      <c r="A127" s="7">
        <v>125</v>
      </c>
      <c r="B127" s="7">
        <v>2021211258</v>
      </c>
      <c r="C127" s="7" t="s">
        <v>409</v>
      </c>
      <c r="D127" s="7" t="str">
        <f>VLOOKUP(C127,[1]Sheet1!$C$1:$G$368,5,FALSE)</f>
        <v>交通运输</v>
      </c>
      <c r="E127" s="7" t="s">
        <v>69</v>
      </c>
      <c r="F127" s="7">
        <v>87.28</v>
      </c>
      <c r="G127" s="7">
        <f t="shared" si="5"/>
        <v>39.276</v>
      </c>
      <c r="H127" s="7"/>
      <c r="I127" s="7"/>
      <c r="J127" s="7"/>
      <c r="K127" s="7"/>
      <c r="L127" s="7"/>
      <c r="M127" s="7"/>
      <c r="N127" s="7"/>
      <c r="O127" s="7"/>
      <c r="P127" s="7"/>
      <c r="Q127" s="7"/>
      <c r="R127" s="7"/>
      <c r="S127" s="7"/>
      <c r="T127" s="7" t="s">
        <v>58</v>
      </c>
      <c r="U127" s="7">
        <v>5</v>
      </c>
      <c r="V127" s="7">
        <f t="shared" si="6"/>
        <v>5</v>
      </c>
      <c r="W127" s="7">
        <f t="shared" si="7"/>
        <v>2.25</v>
      </c>
      <c r="X127" s="7"/>
      <c r="Y127" s="7"/>
      <c r="Z127" s="7"/>
      <c r="AA127" s="7"/>
      <c r="AB127" s="7">
        <f t="shared" si="8"/>
        <v>0</v>
      </c>
      <c r="AC127" s="7">
        <f t="shared" si="9"/>
        <v>41.526</v>
      </c>
    </row>
    <row r="128" spans="1:29">
      <c r="A128" s="7">
        <v>126</v>
      </c>
      <c r="B128" s="7">
        <v>2021211259</v>
      </c>
      <c r="C128" s="7" t="s">
        <v>410</v>
      </c>
      <c r="D128" s="7" t="str">
        <f>VLOOKUP(C128,[1]Sheet1!$C$1:$G$368,5,FALSE)</f>
        <v>交通运输</v>
      </c>
      <c r="E128" s="7" t="s">
        <v>46</v>
      </c>
      <c r="F128" s="7">
        <v>90.12</v>
      </c>
      <c r="G128" s="7">
        <f t="shared" si="5"/>
        <v>40.554</v>
      </c>
      <c r="H128" s="7"/>
      <c r="I128" s="7"/>
      <c r="J128" s="7"/>
      <c r="K128" s="7"/>
      <c r="L128" s="7"/>
      <c r="M128" s="7"/>
      <c r="N128" s="7"/>
      <c r="O128" s="7"/>
      <c r="P128" s="7"/>
      <c r="Q128" s="7"/>
      <c r="R128" s="7"/>
      <c r="S128" s="7"/>
      <c r="T128" s="7" t="s">
        <v>58</v>
      </c>
      <c r="U128" s="7">
        <v>5</v>
      </c>
      <c r="V128" s="7">
        <f t="shared" si="6"/>
        <v>5</v>
      </c>
      <c r="W128" s="7">
        <f t="shared" si="7"/>
        <v>2.25</v>
      </c>
      <c r="X128" s="7"/>
      <c r="Y128" s="7"/>
      <c r="Z128" s="7"/>
      <c r="AA128" s="7"/>
      <c r="AB128" s="7">
        <f t="shared" si="8"/>
        <v>0</v>
      </c>
      <c r="AC128" s="7">
        <f t="shared" si="9"/>
        <v>42.804</v>
      </c>
    </row>
    <row r="129" ht="42" spans="1:29">
      <c r="A129" s="7">
        <v>127</v>
      </c>
      <c r="B129" s="8">
        <v>2021211260</v>
      </c>
      <c r="C129" s="7" t="s">
        <v>411</v>
      </c>
      <c r="D129" s="7" t="str">
        <f>VLOOKUP(C129,[1]Sheet1!$C$1:$G$368,5,FALSE)</f>
        <v>交通运输</v>
      </c>
      <c r="E129" s="7" t="s">
        <v>325</v>
      </c>
      <c r="F129" s="7">
        <v>87.18</v>
      </c>
      <c r="G129" s="7">
        <f t="shared" si="5"/>
        <v>39.231</v>
      </c>
      <c r="H129" s="7"/>
      <c r="I129" s="7"/>
      <c r="J129" s="7"/>
      <c r="K129" s="7"/>
      <c r="L129" s="7"/>
      <c r="M129" s="7"/>
      <c r="N129" s="7"/>
      <c r="O129" s="7"/>
      <c r="P129" s="7"/>
      <c r="Q129" s="7"/>
      <c r="R129" s="7"/>
      <c r="S129" s="7"/>
      <c r="T129" s="7"/>
      <c r="U129" s="7"/>
      <c r="V129" s="7">
        <f t="shared" si="6"/>
        <v>0</v>
      </c>
      <c r="W129" s="7">
        <f t="shared" si="7"/>
        <v>0</v>
      </c>
      <c r="X129" s="8" t="s">
        <v>412</v>
      </c>
      <c r="Y129" s="7"/>
      <c r="Z129" s="7" t="s">
        <v>413</v>
      </c>
      <c r="AA129" s="7">
        <v>5</v>
      </c>
      <c r="AB129" s="7">
        <f t="shared" si="8"/>
        <v>0.5</v>
      </c>
      <c r="AC129" s="7">
        <f t="shared" si="9"/>
        <v>39.731</v>
      </c>
    </row>
    <row r="130" ht="28" spans="1:29">
      <c r="A130" s="7">
        <v>128</v>
      </c>
      <c r="B130" s="17">
        <v>2021211204</v>
      </c>
      <c r="C130" s="17" t="s">
        <v>414</v>
      </c>
      <c r="D130" s="7" t="str">
        <f>VLOOKUP(C130,[1]Sheet1!$C$1:$G$368,5,FALSE)</f>
        <v>资源与环境</v>
      </c>
      <c r="E130" s="17" t="s">
        <v>205</v>
      </c>
      <c r="F130" s="17">
        <v>86.74</v>
      </c>
      <c r="G130" s="7">
        <f t="shared" si="5"/>
        <v>39.033</v>
      </c>
      <c r="H130" s="17"/>
      <c r="I130" s="17"/>
      <c r="J130" s="17"/>
      <c r="K130" s="17"/>
      <c r="L130" s="17"/>
      <c r="M130" s="17"/>
      <c r="N130" s="17"/>
      <c r="O130" s="17"/>
      <c r="P130" s="17"/>
      <c r="Q130" s="17"/>
      <c r="R130" s="17"/>
      <c r="S130" s="17"/>
      <c r="T130" s="17" t="s">
        <v>415</v>
      </c>
      <c r="U130" s="17">
        <v>5</v>
      </c>
      <c r="V130" s="7">
        <f t="shared" si="6"/>
        <v>5</v>
      </c>
      <c r="W130" s="7">
        <f t="shared" si="7"/>
        <v>2.25</v>
      </c>
      <c r="X130" s="17"/>
      <c r="Y130" s="17" t="s">
        <v>416</v>
      </c>
      <c r="Z130" s="17" t="s">
        <v>417</v>
      </c>
      <c r="AA130" s="17">
        <v>2.25</v>
      </c>
      <c r="AB130" s="7">
        <f t="shared" si="8"/>
        <v>0.225</v>
      </c>
      <c r="AC130" s="7">
        <f t="shared" si="9"/>
        <v>41.508</v>
      </c>
    </row>
    <row r="131" spans="1:29">
      <c r="A131" s="7">
        <v>129</v>
      </c>
      <c r="B131" s="17">
        <v>2021211205</v>
      </c>
      <c r="C131" s="17" t="s">
        <v>418</v>
      </c>
      <c r="D131" s="7" t="str">
        <f>VLOOKUP(C131,[1]Sheet1!$C$1:$G$368,5,FALSE)</f>
        <v>资源与环境</v>
      </c>
      <c r="E131" s="17" t="s">
        <v>344</v>
      </c>
      <c r="F131" s="17">
        <v>85.77</v>
      </c>
      <c r="G131" s="7">
        <f t="shared" si="5"/>
        <v>38.5965</v>
      </c>
      <c r="H131" s="17"/>
      <c r="I131" s="17"/>
      <c r="J131" s="17"/>
      <c r="K131" s="17"/>
      <c r="L131" s="17"/>
      <c r="M131" s="17"/>
      <c r="N131" s="17"/>
      <c r="O131" s="17"/>
      <c r="P131" s="17"/>
      <c r="Q131" s="17"/>
      <c r="R131" s="17"/>
      <c r="S131" s="17"/>
      <c r="T131" s="17" t="s">
        <v>419</v>
      </c>
      <c r="U131" s="17">
        <v>0</v>
      </c>
      <c r="V131" s="7">
        <f t="shared" si="6"/>
        <v>0</v>
      </c>
      <c r="W131" s="7">
        <f t="shared" si="7"/>
        <v>0</v>
      </c>
      <c r="X131" s="17"/>
      <c r="Y131" s="17"/>
      <c r="Z131" s="17"/>
      <c r="AA131" s="17">
        <v>0</v>
      </c>
      <c r="AB131" s="7">
        <f t="shared" si="8"/>
        <v>0</v>
      </c>
      <c r="AC131" s="7">
        <f t="shared" si="9"/>
        <v>38.5965</v>
      </c>
    </row>
    <row r="132" spans="1:29">
      <c r="A132" s="7">
        <v>130</v>
      </c>
      <c r="B132" s="27">
        <v>2021211206</v>
      </c>
      <c r="C132" s="17" t="s">
        <v>420</v>
      </c>
      <c r="D132" s="7" t="str">
        <f>VLOOKUP(C132,[1]Sheet1!$C$1:$G$368,5,FALSE)</f>
        <v>资源与环境</v>
      </c>
      <c r="E132" s="17" t="s">
        <v>421</v>
      </c>
      <c r="F132" s="17">
        <v>84.73</v>
      </c>
      <c r="G132" s="7">
        <f t="shared" ref="G132:G195" si="10">F132*0.45</f>
        <v>38.1285</v>
      </c>
      <c r="H132" s="17"/>
      <c r="I132" s="17"/>
      <c r="J132" s="17"/>
      <c r="K132" s="17"/>
      <c r="L132" s="17"/>
      <c r="M132" s="17"/>
      <c r="N132" s="17"/>
      <c r="O132" s="17"/>
      <c r="P132" s="17"/>
      <c r="Q132" s="17"/>
      <c r="R132" s="17"/>
      <c r="S132" s="17"/>
      <c r="T132" s="17" t="s">
        <v>422</v>
      </c>
      <c r="U132" s="17">
        <v>5</v>
      </c>
      <c r="V132" s="7">
        <f t="shared" ref="V132:V195" si="11">U132+S132+Q132+O132+M132+K132+I132</f>
        <v>5</v>
      </c>
      <c r="W132" s="7">
        <f t="shared" ref="W132:W195" si="12">V132*0.45</f>
        <v>2.25</v>
      </c>
      <c r="X132" s="17"/>
      <c r="Y132" s="17"/>
      <c r="Z132" s="17"/>
      <c r="AA132" s="17"/>
      <c r="AB132" s="7">
        <f t="shared" ref="AB132:AB195" si="13">AA132*0.1</f>
        <v>0</v>
      </c>
      <c r="AC132" s="7">
        <f t="shared" ref="AC132:AC195" si="14">AB132+W132+G132</f>
        <v>40.3785</v>
      </c>
    </row>
    <row r="133" ht="42" spans="1:29">
      <c r="A133" s="7">
        <v>131</v>
      </c>
      <c r="B133" s="17">
        <v>2021211207</v>
      </c>
      <c r="C133" s="17" t="s">
        <v>423</v>
      </c>
      <c r="D133" s="7" t="str">
        <f>VLOOKUP(C133,[1]Sheet1!$C$1:$G$368,5,FALSE)</f>
        <v>资源与环境</v>
      </c>
      <c r="E133" s="17" t="s">
        <v>321</v>
      </c>
      <c r="F133" s="17">
        <v>86.78</v>
      </c>
      <c r="G133" s="7">
        <f t="shared" si="10"/>
        <v>39.051</v>
      </c>
      <c r="H133" s="17" t="s">
        <v>424</v>
      </c>
      <c r="I133" s="17">
        <v>3.5</v>
      </c>
      <c r="J133" s="17"/>
      <c r="K133" s="17"/>
      <c r="L133" s="17"/>
      <c r="M133" s="17"/>
      <c r="N133" s="17"/>
      <c r="O133" s="17"/>
      <c r="P133" s="17"/>
      <c r="Q133" s="17"/>
      <c r="R133" s="17"/>
      <c r="S133" s="17"/>
      <c r="T133" s="17"/>
      <c r="U133" s="17"/>
      <c r="V133" s="7">
        <f t="shared" si="11"/>
        <v>3.5</v>
      </c>
      <c r="W133" s="7">
        <f t="shared" si="12"/>
        <v>1.575</v>
      </c>
      <c r="X133" s="17" t="s">
        <v>425</v>
      </c>
      <c r="Y133" s="17"/>
      <c r="Z133" s="17"/>
      <c r="AA133" s="17">
        <v>3</v>
      </c>
      <c r="AB133" s="7">
        <f t="shared" si="13"/>
        <v>0.3</v>
      </c>
      <c r="AC133" s="7">
        <f t="shared" si="14"/>
        <v>40.926</v>
      </c>
    </row>
    <row r="134" spans="1:29">
      <c r="A134" s="7">
        <v>132</v>
      </c>
      <c r="B134" s="17">
        <v>2021211208</v>
      </c>
      <c r="C134" s="17" t="s">
        <v>426</v>
      </c>
      <c r="D134" s="7" t="str">
        <f>VLOOKUP(C134,[1]Sheet1!$C$1:$G$368,5,FALSE)</f>
        <v>资源与环境</v>
      </c>
      <c r="E134" s="17" t="s">
        <v>427</v>
      </c>
      <c r="F134" s="17">
        <v>84.5</v>
      </c>
      <c r="G134" s="7">
        <f t="shared" si="10"/>
        <v>38.025</v>
      </c>
      <c r="H134" s="17"/>
      <c r="I134" s="17"/>
      <c r="J134" s="17"/>
      <c r="K134" s="17"/>
      <c r="L134" s="17"/>
      <c r="M134" s="17"/>
      <c r="N134" s="17"/>
      <c r="O134" s="17"/>
      <c r="P134" s="17"/>
      <c r="Q134" s="17"/>
      <c r="R134" s="17"/>
      <c r="S134" s="17"/>
      <c r="T134" s="17" t="s">
        <v>428</v>
      </c>
      <c r="U134" s="17">
        <v>10</v>
      </c>
      <c r="V134" s="7">
        <f t="shared" si="11"/>
        <v>10</v>
      </c>
      <c r="W134" s="7">
        <f t="shared" si="12"/>
        <v>4.5</v>
      </c>
      <c r="X134" s="17"/>
      <c r="Y134" s="17"/>
      <c r="Z134" s="17"/>
      <c r="AA134" s="17">
        <v>0</v>
      </c>
      <c r="AB134" s="7">
        <f t="shared" si="13"/>
        <v>0</v>
      </c>
      <c r="AC134" s="7">
        <f t="shared" si="14"/>
        <v>42.525</v>
      </c>
    </row>
    <row r="135" ht="42" spans="1:29">
      <c r="A135" s="7">
        <v>133</v>
      </c>
      <c r="B135" s="17">
        <v>2021211251</v>
      </c>
      <c r="C135" s="17" t="s">
        <v>429</v>
      </c>
      <c r="D135" s="7" t="str">
        <f>VLOOKUP(C135,[1]Sheet1!$C$1:$G$368,5,FALSE)</f>
        <v>交通运输</v>
      </c>
      <c r="E135" s="17" t="s">
        <v>321</v>
      </c>
      <c r="F135" s="17">
        <v>87.28</v>
      </c>
      <c r="G135" s="7">
        <f t="shared" si="10"/>
        <v>39.276</v>
      </c>
      <c r="H135" s="17"/>
      <c r="I135" s="17"/>
      <c r="J135" s="17"/>
      <c r="K135" s="17"/>
      <c r="L135" s="17"/>
      <c r="M135" s="17"/>
      <c r="N135" s="17"/>
      <c r="O135" s="17"/>
      <c r="P135" s="17"/>
      <c r="Q135" s="17"/>
      <c r="R135" s="17"/>
      <c r="S135" s="17"/>
      <c r="T135" s="17" t="s">
        <v>430</v>
      </c>
      <c r="U135" s="17">
        <v>20</v>
      </c>
      <c r="V135" s="7">
        <f t="shared" si="11"/>
        <v>20</v>
      </c>
      <c r="W135" s="7">
        <f t="shared" si="12"/>
        <v>9</v>
      </c>
      <c r="X135" s="17"/>
      <c r="Y135" s="17"/>
      <c r="Z135" s="17"/>
      <c r="AA135" s="17"/>
      <c r="AB135" s="7">
        <f t="shared" si="13"/>
        <v>0</v>
      </c>
      <c r="AC135" s="7">
        <f t="shared" si="14"/>
        <v>48.276</v>
      </c>
    </row>
    <row r="136" spans="1:29">
      <c r="A136" s="7">
        <v>134</v>
      </c>
      <c r="B136" s="17">
        <v>2021211253</v>
      </c>
      <c r="C136" s="17" t="s">
        <v>431</v>
      </c>
      <c r="D136" s="7" t="str">
        <f>VLOOKUP(C136,[1]Sheet1!$C$1:$G$368,5,FALSE)</f>
        <v>交通运输</v>
      </c>
      <c r="E136" s="17" t="s">
        <v>272</v>
      </c>
      <c r="F136" s="17">
        <v>83.56</v>
      </c>
      <c r="G136" s="7">
        <f t="shared" si="10"/>
        <v>37.602</v>
      </c>
      <c r="H136" s="17"/>
      <c r="I136" s="17"/>
      <c r="J136" s="17"/>
      <c r="K136" s="17"/>
      <c r="L136" s="17"/>
      <c r="M136" s="17"/>
      <c r="N136" s="17"/>
      <c r="O136" s="17"/>
      <c r="P136" s="17"/>
      <c r="Q136" s="17"/>
      <c r="R136" s="17"/>
      <c r="S136" s="17"/>
      <c r="T136" s="17" t="s">
        <v>415</v>
      </c>
      <c r="U136" s="17">
        <v>5</v>
      </c>
      <c r="V136" s="7">
        <f t="shared" si="11"/>
        <v>5</v>
      </c>
      <c r="W136" s="7">
        <f t="shared" si="12"/>
        <v>2.25</v>
      </c>
      <c r="X136" s="17"/>
      <c r="Y136" s="17"/>
      <c r="Z136" s="17"/>
      <c r="AA136" s="17"/>
      <c r="AB136" s="7">
        <f t="shared" si="13"/>
        <v>0</v>
      </c>
      <c r="AC136" s="7">
        <f t="shared" si="14"/>
        <v>39.852</v>
      </c>
    </row>
    <row r="137" spans="1:29">
      <c r="A137" s="7">
        <v>135</v>
      </c>
      <c r="B137" s="17">
        <v>2021211254</v>
      </c>
      <c r="C137" s="17" t="s">
        <v>432</v>
      </c>
      <c r="D137" s="7" t="str">
        <f>VLOOKUP(C137,[1]Sheet1!$C$1:$G$368,5,FALSE)</f>
        <v>交通运输</v>
      </c>
      <c r="E137" s="17" t="s">
        <v>195</v>
      </c>
      <c r="F137" s="17">
        <v>86.14</v>
      </c>
      <c r="G137" s="7">
        <f t="shared" si="10"/>
        <v>38.763</v>
      </c>
      <c r="H137" s="17"/>
      <c r="I137" s="17"/>
      <c r="J137" s="17"/>
      <c r="K137" s="17"/>
      <c r="L137" s="17"/>
      <c r="M137" s="17"/>
      <c r="N137" s="17"/>
      <c r="O137" s="17"/>
      <c r="P137" s="17"/>
      <c r="Q137" s="17"/>
      <c r="R137" s="17"/>
      <c r="S137" s="17"/>
      <c r="T137" s="17" t="s">
        <v>433</v>
      </c>
      <c r="U137" s="17">
        <v>5</v>
      </c>
      <c r="V137" s="7">
        <f t="shared" si="11"/>
        <v>5</v>
      </c>
      <c r="W137" s="7">
        <f t="shared" si="12"/>
        <v>2.25</v>
      </c>
      <c r="X137" s="17"/>
      <c r="Y137" s="17"/>
      <c r="Z137" s="17"/>
      <c r="AA137" s="17"/>
      <c r="AB137" s="7">
        <f t="shared" si="13"/>
        <v>0</v>
      </c>
      <c r="AC137" s="7">
        <f t="shared" si="14"/>
        <v>41.013</v>
      </c>
    </row>
    <row r="138" ht="28" spans="1:29">
      <c r="A138" s="7">
        <v>136</v>
      </c>
      <c r="B138" s="17">
        <v>2021211255</v>
      </c>
      <c r="C138" s="17" t="s">
        <v>434</v>
      </c>
      <c r="D138" s="7" t="str">
        <f>VLOOKUP(C138,[1]Sheet1!$C$1:$G$368,5,FALSE)</f>
        <v>交通运输</v>
      </c>
      <c r="E138" s="17" t="s">
        <v>388</v>
      </c>
      <c r="F138" s="17">
        <v>86.69</v>
      </c>
      <c r="G138" s="7">
        <f t="shared" si="10"/>
        <v>39.0105</v>
      </c>
      <c r="H138" s="17"/>
      <c r="I138" s="17"/>
      <c r="J138" s="17"/>
      <c r="K138" s="17"/>
      <c r="L138" s="17"/>
      <c r="M138" s="17"/>
      <c r="N138" s="17"/>
      <c r="O138" s="17"/>
      <c r="P138" s="17"/>
      <c r="Q138" s="17"/>
      <c r="R138" s="17"/>
      <c r="S138" s="17"/>
      <c r="T138" s="17" t="s">
        <v>435</v>
      </c>
      <c r="U138" s="17">
        <v>15</v>
      </c>
      <c r="V138" s="7">
        <f t="shared" si="11"/>
        <v>15</v>
      </c>
      <c r="W138" s="7">
        <f t="shared" si="12"/>
        <v>6.75</v>
      </c>
      <c r="X138" s="17"/>
      <c r="Y138" s="17"/>
      <c r="Z138" s="17" t="s">
        <v>436</v>
      </c>
      <c r="AA138" s="17">
        <v>0.25</v>
      </c>
      <c r="AB138" s="7">
        <f t="shared" si="13"/>
        <v>0.025</v>
      </c>
      <c r="AC138" s="7">
        <f t="shared" si="14"/>
        <v>45.7855</v>
      </c>
    </row>
    <row r="139" ht="42" spans="1:29">
      <c r="A139" s="7">
        <v>137</v>
      </c>
      <c r="B139" s="17">
        <v>2021211257</v>
      </c>
      <c r="C139" s="17" t="s">
        <v>437</v>
      </c>
      <c r="D139" s="7" t="str">
        <f>VLOOKUP(C139,[1]Sheet1!$C$1:$G$368,5,FALSE)</f>
        <v>交通运输</v>
      </c>
      <c r="E139" s="17" t="s">
        <v>361</v>
      </c>
      <c r="F139" s="17">
        <v>80.28</v>
      </c>
      <c r="G139" s="7">
        <f t="shared" si="10"/>
        <v>36.126</v>
      </c>
      <c r="H139" s="17"/>
      <c r="I139" s="17"/>
      <c r="J139" s="17"/>
      <c r="K139" s="17"/>
      <c r="L139" s="17"/>
      <c r="M139" s="17"/>
      <c r="N139" s="17"/>
      <c r="O139" s="17"/>
      <c r="P139" s="17"/>
      <c r="Q139" s="17"/>
      <c r="R139" s="17"/>
      <c r="S139" s="17"/>
      <c r="T139" s="17" t="s">
        <v>438</v>
      </c>
      <c r="U139" s="17">
        <v>5</v>
      </c>
      <c r="V139" s="7">
        <f t="shared" si="11"/>
        <v>5</v>
      </c>
      <c r="W139" s="7">
        <f t="shared" si="12"/>
        <v>2.25</v>
      </c>
      <c r="X139" s="17" t="s">
        <v>439</v>
      </c>
      <c r="Y139" s="17"/>
      <c r="Z139" s="17"/>
      <c r="AA139" s="17">
        <v>1</v>
      </c>
      <c r="AB139" s="7">
        <f t="shared" si="13"/>
        <v>0.1</v>
      </c>
      <c r="AC139" s="7">
        <f t="shared" si="14"/>
        <v>38.476</v>
      </c>
    </row>
    <row r="140" ht="126" spans="1:29">
      <c r="A140" s="7">
        <v>138</v>
      </c>
      <c r="B140" s="17">
        <v>2021211261</v>
      </c>
      <c r="C140" s="17" t="s">
        <v>440</v>
      </c>
      <c r="D140" s="7" t="str">
        <f>VLOOKUP(C140,[1]Sheet1!$C$1:$G$368,5,FALSE)</f>
        <v>交通运输</v>
      </c>
      <c r="E140" s="17" t="s">
        <v>441</v>
      </c>
      <c r="F140" s="17">
        <v>82.63</v>
      </c>
      <c r="G140" s="7">
        <f t="shared" si="10"/>
        <v>37.1835</v>
      </c>
      <c r="H140" s="17"/>
      <c r="I140" s="17"/>
      <c r="J140" s="17"/>
      <c r="K140" s="17"/>
      <c r="L140" s="17"/>
      <c r="M140" s="17"/>
      <c r="N140" s="17"/>
      <c r="O140" s="17"/>
      <c r="P140" s="17" t="s">
        <v>442</v>
      </c>
      <c r="Q140" s="17">
        <v>0</v>
      </c>
      <c r="R140" s="17"/>
      <c r="S140" s="17"/>
      <c r="T140" s="17" t="s">
        <v>443</v>
      </c>
      <c r="U140" s="17">
        <v>10</v>
      </c>
      <c r="V140" s="7">
        <f t="shared" si="11"/>
        <v>10</v>
      </c>
      <c r="W140" s="7">
        <f t="shared" si="12"/>
        <v>4.5</v>
      </c>
      <c r="X140" s="17"/>
      <c r="Y140" s="17"/>
      <c r="Z140" s="17" t="s">
        <v>444</v>
      </c>
      <c r="AA140" s="17">
        <v>4.25</v>
      </c>
      <c r="AB140" s="7">
        <f t="shared" si="13"/>
        <v>0.425</v>
      </c>
      <c r="AC140" s="7">
        <f t="shared" si="14"/>
        <v>42.1085</v>
      </c>
    </row>
    <row r="141" ht="56" spans="1:29">
      <c r="A141" s="7">
        <v>139</v>
      </c>
      <c r="B141" s="28">
        <v>2021211263</v>
      </c>
      <c r="C141" s="28" t="s">
        <v>445</v>
      </c>
      <c r="D141" s="7" t="str">
        <f>VLOOKUP(C141,[1]Sheet1!$C$1:$G$368,5,FALSE)</f>
        <v>交通运输</v>
      </c>
      <c r="E141" s="28" t="s">
        <v>446</v>
      </c>
      <c r="F141" s="28">
        <v>84.07</v>
      </c>
      <c r="G141" s="7">
        <f t="shared" si="10"/>
        <v>37.8315</v>
      </c>
      <c r="H141" s="28"/>
      <c r="I141" s="28"/>
      <c r="J141" s="28"/>
      <c r="K141" s="28"/>
      <c r="L141" s="28"/>
      <c r="M141" s="28"/>
      <c r="N141" s="28"/>
      <c r="O141" s="28"/>
      <c r="P141" s="28" t="s">
        <v>67</v>
      </c>
      <c r="Q141" s="28"/>
      <c r="R141" s="28" t="s">
        <v>67</v>
      </c>
      <c r="S141" s="28"/>
      <c r="T141" s="28"/>
      <c r="U141" s="28"/>
      <c r="V141" s="7">
        <f t="shared" si="11"/>
        <v>0</v>
      </c>
      <c r="W141" s="7">
        <f t="shared" si="12"/>
        <v>0</v>
      </c>
      <c r="X141" s="28"/>
      <c r="Y141" s="28" t="s">
        <v>447</v>
      </c>
      <c r="Z141" s="28"/>
      <c r="AA141" s="42">
        <v>2</v>
      </c>
      <c r="AB141" s="7">
        <f t="shared" si="13"/>
        <v>0.2</v>
      </c>
      <c r="AC141" s="7">
        <f t="shared" si="14"/>
        <v>38.0315</v>
      </c>
    </row>
    <row r="142" ht="28" spans="1:29">
      <c r="A142" s="7">
        <v>140</v>
      </c>
      <c r="B142" s="28">
        <v>2021211264</v>
      </c>
      <c r="C142" s="28" t="s">
        <v>448</v>
      </c>
      <c r="D142" s="7" t="str">
        <f>VLOOKUP(C142,[1]Sheet1!$C$1:$G$368,5,FALSE)</f>
        <v>交通运输</v>
      </c>
      <c r="E142" s="28" t="s">
        <v>449</v>
      </c>
      <c r="F142" s="28">
        <v>85.21</v>
      </c>
      <c r="G142" s="7">
        <f t="shared" si="10"/>
        <v>38.3445</v>
      </c>
      <c r="H142" s="28"/>
      <c r="I142" s="28"/>
      <c r="J142" s="28"/>
      <c r="K142" s="28"/>
      <c r="L142" s="28"/>
      <c r="M142" s="28"/>
      <c r="N142" s="28"/>
      <c r="O142" s="28"/>
      <c r="P142" s="28"/>
      <c r="Q142" s="28"/>
      <c r="R142" s="28"/>
      <c r="S142" s="28"/>
      <c r="T142" s="28" t="s">
        <v>450</v>
      </c>
      <c r="U142" s="28">
        <v>7</v>
      </c>
      <c r="V142" s="7">
        <f t="shared" si="11"/>
        <v>7</v>
      </c>
      <c r="W142" s="7">
        <f t="shared" si="12"/>
        <v>3.15</v>
      </c>
      <c r="X142" s="28"/>
      <c r="Y142" s="28"/>
      <c r="Z142" s="28" t="s">
        <v>451</v>
      </c>
      <c r="AA142" s="28">
        <v>0.25</v>
      </c>
      <c r="AB142" s="7">
        <f t="shared" si="13"/>
        <v>0.025</v>
      </c>
      <c r="AC142" s="7">
        <f t="shared" si="14"/>
        <v>41.5195</v>
      </c>
    </row>
    <row r="143" spans="1:29">
      <c r="A143" s="7">
        <v>141</v>
      </c>
      <c r="B143" s="17">
        <v>2021211265</v>
      </c>
      <c r="C143" s="17" t="s">
        <v>452</v>
      </c>
      <c r="D143" s="7" t="str">
        <f>VLOOKUP(C143,[1]Sheet1!$C$1:$G$368,5,FALSE)</f>
        <v>交通运输</v>
      </c>
      <c r="E143" s="17" t="s">
        <v>325</v>
      </c>
      <c r="F143" s="17">
        <v>84.22</v>
      </c>
      <c r="G143" s="7">
        <f t="shared" si="10"/>
        <v>37.899</v>
      </c>
      <c r="H143" s="17"/>
      <c r="I143" s="17">
        <v>0</v>
      </c>
      <c r="J143" s="17"/>
      <c r="K143" s="17"/>
      <c r="L143" s="17"/>
      <c r="M143" s="17"/>
      <c r="N143" s="17"/>
      <c r="O143" s="17"/>
      <c r="P143" s="17" t="s">
        <v>67</v>
      </c>
      <c r="Q143" s="17">
        <v>0</v>
      </c>
      <c r="R143" s="17" t="s">
        <v>67</v>
      </c>
      <c r="S143" s="17">
        <v>0</v>
      </c>
      <c r="T143" s="17" t="s">
        <v>453</v>
      </c>
      <c r="U143" s="17">
        <v>7</v>
      </c>
      <c r="V143" s="7">
        <f t="shared" si="11"/>
        <v>7</v>
      </c>
      <c r="W143" s="7">
        <f t="shared" si="12"/>
        <v>3.15</v>
      </c>
      <c r="X143" s="17"/>
      <c r="Y143" s="17"/>
      <c r="Z143" s="17"/>
      <c r="AA143" s="17"/>
      <c r="AB143" s="7">
        <f t="shared" si="13"/>
        <v>0</v>
      </c>
      <c r="AC143" s="7">
        <f t="shared" si="14"/>
        <v>41.049</v>
      </c>
    </row>
    <row r="144" ht="98" spans="1:29">
      <c r="A144" s="7">
        <v>142</v>
      </c>
      <c r="B144" s="17">
        <v>2021211267</v>
      </c>
      <c r="C144" s="17" t="s">
        <v>454</v>
      </c>
      <c r="D144" s="7" t="str">
        <f>VLOOKUP(C144,[1]Sheet1!$C$1:$G$368,5,FALSE)</f>
        <v>交通运输</v>
      </c>
      <c r="E144" s="17" t="s">
        <v>455</v>
      </c>
      <c r="F144" s="17">
        <v>85.64</v>
      </c>
      <c r="G144" s="7">
        <f t="shared" si="10"/>
        <v>38.538</v>
      </c>
      <c r="H144" s="17"/>
      <c r="I144" s="17"/>
      <c r="J144" s="17"/>
      <c r="K144" s="17"/>
      <c r="L144" s="17"/>
      <c r="M144" s="17"/>
      <c r="N144" s="17"/>
      <c r="O144" s="17"/>
      <c r="P144" s="17"/>
      <c r="Q144" s="17"/>
      <c r="R144" s="17"/>
      <c r="S144" s="17"/>
      <c r="T144" s="17" t="s">
        <v>71</v>
      </c>
      <c r="U144" s="17">
        <v>5</v>
      </c>
      <c r="V144" s="7">
        <f t="shared" si="11"/>
        <v>5</v>
      </c>
      <c r="W144" s="7">
        <f t="shared" si="12"/>
        <v>2.25</v>
      </c>
      <c r="X144" s="17"/>
      <c r="Y144" s="17"/>
      <c r="Z144" s="17" t="s">
        <v>456</v>
      </c>
      <c r="AA144" s="17">
        <v>6</v>
      </c>
      <c r="AB144" s="7">
        <f t="shared" si="13"/>
        <v>0.6</v>
      </c>
      <c r="AC144" s="7">
        <f t="shared" si="14"/>
        <v>41.388</v>
      </c>
    </row>
    <row r="145" ht="56" spans="1:29">
      <c r="A145" s="7">
        <v>143</v>
      </c>
      <c r="B145" s="17">
        <v>2021211274</v>
      </c>
      <c r="C145" s="17" t="s">
        <v>457</v>
      </c>
      <c r="D145" s="7" t="str">
        <f>VLOOKUP(C145,[1]Sheet1!$C$1:$G$368,5,FALSE)</f>
        <v>交通运输</v>
      </c>
      <c r="E145" s="17" t="s">
        <v>73</v>
      </c>
      <c r="F145" s="17">
        <v>90.29</v>
      </c>
      <c r="G145" s="7">
        <f t="shared" si="10"/>
        <v>40.6305</v>
      </c>
      <c r="H145" s="17"/>
      <c r="I145" s="17"/>
      <c r="J145" s="17"/>
      <c r="K145" s="17"/>
      <c r="L145" s="17"/>
      <c r="M145" s="17"/>
      <c r="N145" s="17"/>
      <c r="O145" s="17"/>
      <c r="P145" s="17"/>
      <c r="Q145" s="17"/>
      <c r="R145" s="17"/>
      <c r="S145" s="17"/>
      <c r="T145" s="17" t="s">
        <v>458</v>
      </c>
      <c r="U145" s="17">
        <v>17</v>
      </c>
      <c r="V145" s="7">
        <f t="shared" si="11"/>
        <v>17</v>
      </c>
      <c r="W145" s="7">
        <f t="shared" si="12"/>
        <v>7.65</v>
      </c>
      <c r="X145" s="17" t="s">
        <v>459</v>
      </c>
      <c r="Y145" s="17"/>
      <c r="Z145" s="17" t="s">
        <v>460</v>
      </c>
      <c r="AA145" s="17">
        <v>4.25</v>
      </c>
      <c r="AB145" s="7">
        <f t="shared" si="13"/>
        <v>0.425</v>
      </c>
      <c r="AC145" s="7">
        <f t="shared" si="14"/>
        <v>48.7055</v>
      </c>
    </row>
    <row r="146" spans="1:29">
      <c r="A146" s="7">
        <v>144</v>
      </c>
      <c r="B146" s="17">
        <v>2021211294</v>
      </c>
      <c r="C146" s="17" t="s">
        <v>461</v>
      </c>
      <c r="D146" s="7" t="str">
        <f>VLOOKUP(C146,[1]Sheet1!$C$1:$G$368,5,FALSE)</f>
        <v>交通运输</v>
      </c>
      <c r="E146" s="17" t="s">
        <v>462</v>
      </c>
      <c r="F146" s="17">
        <v>86.16</v>
      </c>
      <c r="G146" s="7">
        <f t="shared" si="10"/>
        <v>38.772</v>
      </c>
      <c r="H146" s="17"/>
      <c r="I146" s="17"/>
      <c r="J146" s="17"/>
      <c r="K146" s="17"/>
      <c r="L146" s="17"/>
      <c r="M146" s="17"/>
      <c r="N146" s="17"/>
      <c r="O146" s="17"/>
      <c r="P146" s="17"/>
      <c r="Q146" s="17"/>
      <c r="R146" s="17"/>
      <c r="S146" s="17"/>
      <c r="T146" s="17" t="s">
        <v>463</v>
      </c>
      <c r="U146" s="17">
        <v>0</v>
      </c>
      <c r="V146" s="7">
        <f t="shared" si="11"/>
        <v>0</v>
      </c>
      <c r="W146" s="7">
        <f t="shared" si="12"/>
        <v>0</v>
      </c>
      <c r="X146" s="17"/>
      <c r="Y146" s="17"/>
      <c r="Z146" s="17"/>
      <c r="AA146" s="17"/>
      <c r="AB146" s="7">
        <f t="shared" si="13"/>
        <v>0</v>
      </c>
      <c r="AC146" s="7">
        <f t="shared" si="14"/>
        <v>38.772</v>
      </c>
    </row>
    <row r="147" ht="56" spans="1:29">
      <c r="A147" s="7">
        <v>145</v>
      </c>
      <c r="B147" s="27">
        <v>2021211295</v>
      </c>
      <c r="C147" s="17" t="s">
        <v>464</v>
      </c>
      <c r="D147" s="7" t="str">
        <f>VLOOKUP(C147,[1]Sheet1!$C$1:$G$368,5,FALSE)</f>
        <v>交通运输</v>
      </c>
      <c r="E147" s="17" t="s">
        <v>354</v>
      </c>
      <c r="F147" s="17">
        <v>88.88</v>
      </c>
      <c r="G147" s="7">
        <f t="shared" si="10"/>
        <v>39.996</v>
      </c>
      <c r="H147" s="17"/>
      <c r="I147" s="17"/>
      <c r="J147" s="17"/>
      <c r="K147" s="17"/>
      <c r="L147" s="17"/>
      <c r="M147" s="17"/>
      <c r="N147" s="17"/>
      <c r="O147" s="17"/>
      <c r="P147" s="17"/>
      <c r="Q147" s="17"/>
      <c r="R147" s="17"/>
      <c r="S147" s="17"/>
      <c r="T147" s="28" t="s">
        <v>465</v>
      </c>
      <c r="U147" s="17">
        <v>15</v>
      </c>
      <c r="V147" s="7">
        <f t="shared" si="11"/>
        <v>15</v>
      </c>
      <c r="W147" s="7">
        <f t="shared" si="12"/>
        <v>6.75</v>
      </c>
      <c r="X147" s="28" t="s">
        <v>466</v>
      </c>
      <c r="Y147" s="17"/>
      <c r="Z147" s="17"/>
      <c r="AA147" s="17">
        <v>1</v>
      </c>
      <c r="AB147" s="7">
        <f t="shared" si="13"/>
        <v>0.1</v>
      </c>
      <c r="AC147" s="7">
        <f t="shared" si="14"/>
        <v>46.846</v>
      </c>
    </row>
    <row r="148" spans="1:29">
      <c r="A148" s="7">
        <v>146</v>
      </c>
      <c r="B148" s="17">
        <v>2021211304</v>
      </c>
      <c r="C148" s="17" t="s">
        <v>467</v>
      </c>
      <c r="D148" s="7" t="str">
        <f>VLOOKUP(C148,[1]Sheet1!$C$1:$G$368,5,FALSE)</f>
        <v>交通运输</v>
      </c>
      <c r="E148" s="17" t="s">
        <v>27</v>
      </c>
      <c r="F148" s="17">
        <v>85.37</v>
      </c>
      <c r="G148" s="7">
        <f t="shared" si="10"/>
        <v>38.4165</v>
      </c>
      <c r="H148" s="17"/>
      <c r="I148" s="17"/>
      <c r="J148" s="17"/>
      <c r="K148" s="17"/>
      <c r="L148" s="17"/>
      <c r="M148" s="17"/>
      <c r="N148" s="17"/>
      <c r="O148" s="17"/>
      <c r="P148" s="17"/>
      <c r="Q148" s="17"/>
      <c r="R148" s="17"/>
      <c r="S148" s="17"/>
      <c r="T148" s="17"/>
      <c r="U148" s="17"/>
      <c r="V148" s="7">
        <f t="shared" si="11"/>
        <v>0</v>
      </c>
      <c r="W148" s="7">
        <f t="shared" si="12"/>
        <v>0</v>
      </c>
      <c r="X148" s="17"/>
      <c r="Y148" s="17"/>
      <c r="Z148" s="17"/>
      <c r="AA148" s="17">
        <v>0</v>
      </c>
      <c r="AB148" s="7">
        <f t="shared" si="13"/>
        <v>0</v>
      </c>
      <c r="AC148" s="7">
        <f t="shared" si="14"/>
        <v>38.4165</v>
      </c>
    </row>
    <row r="149" ht="28" spans="1:29">
      <c r="A149" s="7">
        <v>147</v>
      </c>
      <c r="B149" s="17">
        <v>2021211306</v>
      </c>
      <c r="C149" s="17" t="s">
        <v>468</v>
      </c>
      <c r="D149" s="7" t="str">
        <f>VLOOKUP(C149,[1]Sheet1!$C$1:$G$368,5,FALSE)</f>
        <v>交通运输</v>
      </c>
      <c r="E149" s="17" t="s">
        <v>469</v>
      </c>
      <c r="F149" s="17">
        <v>87.86</v>
      </c>
      <c r="G149" s="7">
        <f t="shared" si="10"/>
        <v>39.537</v>
      </c>
      <c r="H149" s="17" t="s">
        <v>470</v>
      </c>
      <c r="I149" s="17">
        <v>10</v>
      </c>
      <c r="J149" s="17"/>
      <c r="K149" s="17"/>
      <c r="L149" s="17"/>
      <c r="M149" s="17"/>
      <c r="N149" s="17"/>
      <c r="O149" s="17"/>
      <c r="P149" s="17"/>
      <c r="Q149" s="17"/>
      <c r="R149" s="17"/>
      <c r="S149" s="17"/>
      <c r="T149" s="17" t="s">
        <v>471</v>
      </c>
      <c r="U149" s="17">
        <v>15</v>
      </c>
      <c r="V149" s="7">
        <f t="shared" si="11"/>
        <v>25</v>
      </c>
      <c r="W149" s="7">
        <f t="shared" si="12"/>
        <v>11.25</v>
      </c>
      <c r="X149" s="17"/>
      <c r="Y149" s="17"/>
      <c r="Z149" s="17"/>
      <c r="AA149" s="17"/>
      <c r="AB149" s="7">
        <f t="shared" si="13"/>
        <v>0</v>
      </c>
      <c r="AC149" s="7">
        <f t="shared" si="14"/>
        <v>50.787</v>
      </c>
    </row>
    <row r="150" ht="28" spans="1:29">
      <c r="A150" s="7">
        <v>148</v>
      </c>
      <c r="B150" s="17">
        <v>2021211308</v>
      </c>
      <c r="C150" s="17" t="s">
        <v>472</v>
      </c>
      <c r="D150" s="7" t="str">
        <f>VLOOKUP(C150,[1]Sheet1!$C$1:$G$368,5,FALSE)</f>
        <v>交通运输</v>
      </c>
      <c r="E150" s="17" t="s">
        <v>115</v>
      </c>
      <c r="F150" s="17">
        <v>84.54</v>
      </c>
      <c r="G150" s="7">
        <f t="shared" si="10"/>
        <v>38.043</v>
      </c>
      <c r="H150" s="17"/>
      <c r="I150" s="17"/>
      <c r="J150" s="17"/>
      <c r="K150" s="17"/>
      <c r="L150" s="17"/>
      <c r="M150" s="17"/>
      <c r="N150" s="17"/>
      <c r="O150" s="17"/>
      <c r="P150" s="17"/>
      <c r="Q150" s="17"/>
      <c r="R150" s="17"/>
      <c r="S150" s="17"/>
      <c r="T150" s="17" t="s">
        <v>401</v>
      </c>
      <c r="U150" s="17">
        <v>15</v>
      </c>
      <c r="V150" s="7">
        <f t="shared" si="11"/>
        <v>15</v>
      </c>
      <c r="W150" s="7">
        <f t="shared" si="12"/>
        <v>6.75</v>
      </c>
      <c r="X150" s="17"/>
      <c r="Y150" s="17"/>
      <c r="Z150" s="17" t="s">
        <v>473</v>
      </c>
      <c r="AA150" s="17">
        <v>3</v>
      </c>
      <c r="AB150" s="7">
        <f t="shared" si="13"/>
        <v>0.3</v>
      </c>
      <c r="AC150" s="7">
        <f t="shared" si="14"/>
        <v>45.093</v>
      </c>
    </row>
    <row r="151" spans="1:29">
      <c r="A151" s="7">
        <v>149</v>
      </c>
      <c r="B151" s="17">
        <v>2021211312</v>
      </c>
      <c r="C151" s="17" t="s">
        <v>474</v>
      </c>
      <c r="D151" s="7" t="str">
        <f>VLOOKUP(C151,[1]Sheet1!$C$1:$G$368,5,FALSE)</f>
        <v>交通运输</v>
      </c>
      <c r="E151" s="17" t="s">
        <v>272</v>
      </c>
      <c r="F151" s="17">
        <v>85.87</v>
      </c>
      <c r="G151" s="7">
        <f t="shared" si="10"/>
        <v>38.6415</v>
      </c>
      <c r="H151" s="17"/>
      <c r="I151" s="17"/>
      <c r="J151" s="17"/>
      <c r="K151" s="17"/>
      <c r="L151" s="17"/>
      <c r="M151" s="17"/>
      <c r="N151" s="17"/>
      <c r="O151" s="17"/>
      <c r="P151" s="17"/>
      <c r="Q151" s="17"/>
      <c r="R151" s="17"/>
      <c r="S151" s="17"/>
      <c r="T151" s="17" t="s">
        <v>263</v>
      </c>
      <c r="U151" s="17">
        <v>5</v>
      </c>
      <c r="V151" s="7">
        <f t="shared" si="11"/>
        <v>5</v>
      </c>
      <c r="W151" s="7">
        <f t="shared" si="12"/>
        <v>2.25</v>
      </c>
      <c r="X151" s="17"/>
      <c r="Y151" s="17"/>
      <c r="Z151" s="17"/>
      <c r="AA151" s="17"/>
      <c r="AB151" s="7">
        <f t="shared" si="13"/>
        <v>0</v>
      </c>
      <c r="AC151" s="7">
        <f t="shared" si="14"/>
        <v>40.8915</v>
      </c>
    </row>
    <row r="152" ht="196" spans="1:29">
      <c r="A152" s="7">
        <v>150</v>
      </c>
      <c r="B152" s="17">
        <v>2021211315</v>
      </c>
      <c r="C152" s="17" t="s">
        <v>475</v>
      </c>
      <c r="D152" s="7" t="str">
        <f>VLOOKUP(C152,[1]Sheet1!$C$1:$G$368,5,FALSE)</f>
        <v>交通运输</v>
      </c>
      <c r="E152" s="17" t="s">
        <v>388</v>
      </c>
      <c r="F152" s="17">
        <v>82.98</v>
      </c>
      <c r="G152" s="7">
        <f t="shared" si="10"/>
        <v>37.341</v>
      </c>
      <c r="H152" s="17"/>
      <c r="I152" s="17"/>
      <c r="J152" s="17"/>
      <c r="K152" s="17"/>
      <c r="L152" s="17"/>
      <c r="M152" s="17"/>
      <c r="N152" s="17"/>
      <c r="O152" s="17"/>
      <c r="P152" s="17" t="s">
        <v>476</v>
      </c>
      <c r="Q152" s="17">
        <v>0</v>
      </c>
      <c r="R152" s="17"/>
      <c r="S152" s="17"/>
      <c r="T152" s="17" t="s">
        <v>477</v>
      </c>
      <c r="U152" s="17">
        <v>5</v>
      </c>
      <c r="V152" s="7">
        <f t="shared" si="11"/>
        <v>5</v>
      </c>
      <c r="W152" s="7">
        <f t="shared" si="12"/>
        <v>2.25</v>
      </c>
      <c r="X152" s="17" t="s">
        <v>478</v>
      </c>
      <c r="Y152" s="17"/>
      <c r="Z152" s="17"/>
      <c r="AA152" s="17">
        <v>1</v>
      </c>
      <c r="AB152" s="7">
        <f t="shared" si="13"/>
        <v>0.1</v>
      </c>
      <c r="AC152" s="7">
        <f t="shared" si="14"/>
        <v>39.691</v>
      </c>
    </row>
    <row r="153" spans="1:29">
      <c r="A153" s="7">
        <v>151</v>
      </c>
      <c r="B153" s="29">
        <v>2021211320</v>
      </c>
      <c r="C153" s="17" t="s">
        <v>479</v>
      </c>
      <c r="D153" s="7" t="str">
        <f>VLOOKUP(C153,[1]Sheet1!$C$1:$G$368,5,FALSE)</f>
        <v>交通运输</v>
      </c>
      <c r="E153" s="17" t="s">
        <v>480</v>
      </c>
      <c r="F153" s="17">
        <v>86.42</v>
      </c>
      <c r="G153" s="7">
        <f t="shared" si="10"/>
        <v>38.889</v>
      </c>
      <c r="H153" s="17"/>
      <c r="I153" s="17"/>
      <c r="J153" s="17"/>
      <c r="K153" s="17"/>
      <c r="L153" s="17"/>
      <c r="M153" s="17"/>
      <c r="N153" s="17"/>
      <c r="O153" s="17"/>
      <c r="P153" s="17"/>
      <c r="Q153" s="17"/>
      <c r="R153" s="17"/>
      <c r="S153" s="17"/>
      <c r="T153" s="17" t="s">
        <v>481</v>
      </c>
      <c r="U153" s="17">
        <v>5</v>
      </c>
      <c r="V153" s="7">
        <f t="shared" si="11"/>
        <v>5</v>
      </c>
      <c r="W153" s="7">
        <f t="shared" si="12"/>
        <v>2.25</v>
      </c>
      <c r="X153" s="17"/>
      <c r="Y153" s="17"/>
      <c r="Z153" s="17"/>
      <c r="AA153" s="17"/>
      <c r="AB153" s="7">
        <f t="shared" si="13"/>
        <v>0</v>
      </c>
      <c r="AC153" s="7">
        <f t="shared" si="14"/>
        <v>41.139</v>
      </c>
    </row>
    <row r="154" ht="56" spans="1:29">
      <c r="A154" s="7">
        <v>152</v>
      </c>
      <c r="B154" s="29" t="s">
        <v>482</v>
      </c>
      <c r="C154" s="29" t="s">
        <v>483</v>
      </c>
      <c r="D154" s="7" t="str">
        <f>VLOOKUP(C154,[1]Sheet1!$C$1:$G$368,5,FALSE)</f>
        <v>交通运输</v>
      </c>
      <c r="E154" s="17" t="s">
        <v>335</v>
      </c>
      <c r="F154" s="17">
        <v>83.5</v>
      </c>
      <c r="G154" s="7">
        <f t="shared" si="10"/>
        <v>37.575</v>
      </c>
      <c r="H154" s="17"/>
      <c r="I154" s="17"/>
      <c r="J154" s="17"/>
      <c r="K154" s="17"/>
      <c r="L154" s="17"/>
      <c r="M154" s="17"/>
      <c r="N154" s="17"/>
      <c r="O154" s="17"/>
      <c r="P154" s="17"/>
      <c r="Q154" s="17"/>
      <c r="R154" s="17"/>
      <c r="S154" s="17"/>
      <c r="T154" s="17" t="s">
        <v>415</v>
      </c>
      <c r="U154" s="17">
        <v>5</v>
      </c>
      <c r="V154" s="7">
        <f t="shared" si="11"/>
        <v>5</v>
      </c>
      <c r="W154" s="7">
        <f t="shared" si="12"/>
        <v>2.25</v>
      </c>
      <c r="X154" s="17"/>
      <c r="Y154" s="17"/>
      <c r="Z154" s="17" t="s">
        <v>484</v>
      </c>
      <c r="AA154" s="17">
        <v>3.25</v>
      </c>
      <c r="AB154" s="7">
        <f t="shared" si="13"/>
        <v>0.325</v>
      </c>
      <c r="AC154" s="7">
        <f t="shared" si="14"/>
        <v>40.15</v>
      </c>
    </row>
    <row r="155" ht="42" spans="1:29">
      <c r="A155" s="7">
        <v>153</v>
      </c>
      <c r="B155" s="17">
        <v>2021211323</v>
      </c>
      <c r="C155" s="17" t="s">
        <v>485</v>
      </c>
      <c r="D155" s="7" t="str">
        <f>VLOOKUP(C155,[1]Sheet1!$C$1:$G$368,5,FALSE)</f>
        <v>交通运输</v>
      </c>
      <c r="E155" s="17" t="s">
        <v>486</v>
      </c>
      <c r="F155" s="17">
        <v>88.82</v>
      </c>
      <c r="G155" s="7">
        <f t="shared" si="10"/>
        <v>39.969</v>
      </c>
      <c r="H155" s="17"/>
      <c r="I155" s="17"/>
      <c r="J155" s="17"/>
      <c r="K155" s="17"/>
      <c r="L155" s="17"/>
      <c r="M155" s="17"/>
      <c r="N155" s="17"/>
      <c r="O155" s="17"/>
      <c r="P155" s="17"/>
      <c r="Q155" s="17"/>
      <c r="R155" s="17"/>
      <c r="S155" s="17"/>
      <c r="T155" s="17"/>
      <c r="U155" s="17"/>
      <c r="V155" s="7">
        <f t="shared" si="11"/>
        <v>0</v>
      </c>
      <c r="W155" s="7">
        <f t="shared" si="12"/>
        <v>0</v>
      </c>
      <c r="X155" s="17"/>
      <c r="Y155" s="17"/>
      <c r="Z155" s="17" t="s">
        <v>487</v>
      </c>
      <c r="AA155" s="17">
        <v>7</v>
      </c>
      <c r="AB155" s="7">
        <f t="shared" si="13"/>
        <v>0.7</v>
      </c>
      <c r="AC155" s="7">
        <f t="shared" si="14"/>
        <v>40.669</v>
      </c>
    </row>
    <row r="156" ht="56" spans="1:29">
      <c r="A156" s="7">
        <v>154</v>
      </c>
      <c r="B156" s="17">
        <v>2021211326</v>
      </c>
      <c r="C156" s="17" t="s">
        <v>488</v>
      </c>
      <c r="D156" s="7" t="str">
        <f>VLOOKUP(C156,[1]Sheet1!$C$1:$G$368,5,FALSE)</f>
        <v>交通运输</v>
      </c>
      <c r="E156" s="17" t="s">
        <v>489</v>
      </c>
      <c r="F156" s="17">
        <v>86.74</v>
      </c>
      <c r="G156" s="7">
        <f t="shared" si="10"/>
        <v>39.033</v>
      </c>
      <c r="H156" s="28" t="s">
        <v>490</v>
      </c>
      <c r="I156" s="17">
        <v>0.75</v>
      </c>
      <c r="J156" s="17"/>
      <c r="K156" s="17"/>
      <c r="L156" s="17"/>
      <c r="M156" s="17"/>
      <c r="N156" s="17"/>
      <c r="O156" s="17"/>
      <c r="P156" s="17"/>
      <c r="Q156" s="17"/>
      <c r="R156" s="17"/>
      <c r="S156" s="17"/>
      <c r="T156" s="17" t="s">
        <v>491</v>
      </c>
      <c r="U156" s="17">
        <v>7</v>
      </c>
      <c r="V156" s="7">
        <f t="shared" si="11"/>
        <v>7.75</v>
      </c>
      <c r="W156" s="7">
        <f t="shared" si="12"/>
        <v>3.4875</v>
      </c>
      <c r="X156" s="17" t="s">
        <v>492</v>
      </c>
      <c r="Y156" s="17"/>
      <c r="Z156" s="17" t="s">
        <v>493</v>
      </c>
      <c r="AA156" s="17">
        <v>6</v>
      </c>
      <c r="AB156" s="7">
        <f t="shared" si="13"/>
        <v>0.6</v>
      </c>
      <c r="AC156" s="7">
        <f t="shared" si="14"/>
        <v>43.1205</v>
      </c>
    </row>
    <row r="157" ht="56" spans="1:29">
      <c r="A157" s="7">
        <v>155</v>
      </c>
      <c r="B157" s="29" t="s">
        <v>494</v>
      </c>
      <c r="C157" s="17" t="s">
        <v>495</v>
      </c>
      <c r="D157" s="7" t="str">
        <f>VLOOKUP(C157,[1]Sheet1!$C$1:$G$368,5,FALSE)</f>
        <v>交通运输</v>
      </c>
      <c r="E157" s="29" t="s">
        <v>496</v>
      </c>
      <c r="F157" s="29" t="s">
        <v>497</v>
      </c>
      <c r="G157" s="7">
        <f t="shared" si="10"/>
        <v>36.3825</v>
      </c>
      <c r="H157" s="29"/>
      <c r="I157" s="29"/>
      <c r="J157" s="29"/>
      <c r="K157" s="29"/>
      <c r="L157" s="29"/>
      <c r="M157" s="29"/>
      <c r="N157" s="29"/>
      <c r="O157" s="29"/>
      <c r="P157" s="29"/>
      <c r="Q157" s="29"/>
      <c r="R157" s="29"/>
      <c r="S157" s="29"/>
      <c r="T157" s="29" t="s">
        <v>498</v>
      </c>
      <c r="U157" s="29" t="s">
        <v>248</v>
      </c>
      <c r="V157" s="7">
        <f t="shared" si="11"/>
        <v>10</v>
      </c>
      <c r="W157" s="7">
        <f t="shared" si="12"/>
        <v>4.5</v>
      </c>
      <c r="X157" s="29"/>
      <c r="Y157" s="29" t="s">
        <v>499</v>
      </c>
      <c r="Z157" s="29" t="s">
        <v>500</v>
      </c>
      <c r="AA157" s="29" t="s">
        <v>248</v>
      </c>
      <c r="AB157" s="7">
        <f t="shared" si="13"/>
        <v>1</v>
      </c>
      <c r="AC157" s="7">
        <f t="shared" si="14"/>
        <v>41.8825</v>
      </c>
    </row>
    <row r="158" spans="1:29">
      <c r="A158" s="7">
        <v>156</v>
      </c>
      <c r="B158" s="17">
        <v>2021211330</v>
      </c>
      <c r="C158" s="17" t="s">
        <v>501</v>
      </c>
      <c r="D158" s="7" t="str">
        <f>VLOOKUP(C158,[1]Sheet1!$C$1:$G$368,5,FALSE)</f>
        <v>交通运输</v>
      </c>
      <c r="E158" s="17" t="s">
        <v>195</v>
      </c>
      <c r="F158" s="17">
        <v>84.48</v>
      </c>
      <c r="G158" s="7">
        <f t="shared" si="10"/>
        <v>38.016</v>
      </c>
      <c r="H158" s="17"/>
      <c r="I158" s="17"/>
      <c r="J158" s="17"/>
      <c r="K158" s="17"/>
      <c r="L158" s="17"/>
      <c r="M158" s="17"/>
      <c r="N158" s="17"/>
      <c r="O158" s="17"/>
      <c r="P158" s="17"/>
      <c r="Q158" s="17"/>
      <c r="R158" s="17"/>
      <c r="S158" s="17"/>
      <c r="T158" s="17" t="s">
        <v>415</v>
      </c>
      <c r="U158" s="17">
        <v>5</v>
      </c>
      <c r="V158" s="7">
        <f t="shared" si="11"/>
        <v>5</v>
      </c>
      <c r="W158" s="7">
        <f t="shared" si="12"/>
        <v>2.25</v>
      </c>
      <c r="X158" s="17"/>
      <c r="Y158" s="17"/>
      <c r="Z158" s="17"/>
      <c r="AA158" s="17"/>
      <c r="AB158" s="7">
        <f t="shared" si="13"/>
        <v>0</v>
      </c>
      <c r="AC158" s="7">
        <f t="shared" si="14"/>
        <v>40.266</v>
      </c>
    </row>
    <row r="159" ht="56" spans="1:29">
      <c r="A159" s="7">
        <v>157</v>
      </c>
      <c r="B159" s="7">
        <v>2021211347</v>
      </c>
      <c r="C159" s="7" t="s">
        <v>502</v>
      </c>
      <c r="D159" s="7" t="str">
        <f>VLOOKUP(C159,[1]Sheet1!$C$1:$G$368,5,FALSE)</f>
        <v>交通运输</v>
      </c>
      <c r="E159" s="7" t="s">
        <v>325</v>
      </c>
      <c r="F159" s="7">
        <v>89.21</v>
      </c>
      <c r="G159" s="7">
        <f t="shared" si="10"/>
        <v>40.1445</v>
      </c>
      <c r="H159" s="7"/>
      <c r="I159" s="7"/>
      <c r="J159" s="7"/>
      <c r="K159" s="7"/>
      <c r="L159" s="7"/>
      <c r="M159" s="7"/>
      <c r="N159" s="7"/>
      <c r="O159" s="7"/>
      <c r="P159" s="7"/>
      <c r="Q159" s="7"/>
      <c r="R159" s="7"/>
      <c r="S159" s="7"/>
      <c r="T159" s="7" t="s">
        <v>503</v>
      </c>
      <c r="U159" s="7">
        <v>17</v>
      </c>
      <c r="V159" s="7">
        <f t="shared" si="11"/>
        <v>17</v>
      </c>
      <c r="W159" s="7">
        <f t="shared" si="12"/>
        <v>7.65</v>
      </c>
      <c r="X159" s="7" t="s">
        <v>48</v>
      </c>
      <c r="Y159" s="7"/>
      <c r="Z159" s="7" t="s">
        <v>504</v>
      </c>
      <c r="AA159" s="7">
        <v>3</v>
      </c>
      <c r="AB159" s="7">
        <f t="shared" si="13"/>
        <v>0.3</v>
      </c>
      <c r="AC159" s="7">
        <f t="shared" si="14"/>
        <v>48.0945</v>
      </c>
    </row>
    <row r="160" ht="98" spans="1:29">
      <c r="A160" s="7">
        <v>158</v>
      </c>
      <c r="B160" s="17">
        <v>2021211397</v>
      </c>
      <c r="C160" s="17" t="s">
        <v>505</v>
      </c>
      <c r="D160" s="7" t="str">
        <f>VLOOKUP(C160,[1]Sheet1!$C$1:$G$368,5,FALSE)</f>
        <v>交通运输</v>
      </c>
      <c r="E160" s="17" t="s">
        <v>86</v>
      </c>
      <c r="F160" s="17">
        <v>89.95</v>
      </c>
      <c r="G160" s="7">
        <f t="shared" si="10"/>
        <v>40.4775</v>
      </c>
      <c r="H160" s="17"/>
      <c r="I160" s="17"/>
      <c r="J160" s="17"/>
      <c r="K160" s="17"/>
      <c r="L160" s="17"/>
      <c r="M160" s="17"/>
      <c r="N160" s="17"/>
      <c r="O160" s="17"/>
      <c r="P160" s="17"/>
      <c r="Q160" s="17"/>
      <c r="R160" s="17"/>
      <c r="S160" s="17"/>
      <c r="T160" s="17" t="s">
        <v>99</v>
      </c>
      <c r="U160" s="17">
        <v>15</v>
      </c>
      <c r="V160" s="7">
        <f t="shared" si="11"/>
        <v>15</v>
      </c>
      <c r="W160" s="7">
        <f t="shared" si="12"/>
        <v>6.75</v>
      </c>
      <c r="X160" s="17" t="s">
        <v>506</v>
      </c>
      <c r="Y160" s="17"/>
      <c r="Z160" s="17" t="s">
        <v>507</v>
      </c>
      <c r="AA160" s="17">
        <v>3.75</v>
      </c>
      <c r="AB160" s="7">
        <f t="shared" si="13"/>
        <v>0.375</v>
      </c>
      <c r="AC160" s="7">
        <f t="shared" si="14"/>
        <v>47.6025</v>
      </c>
    </row>
    <row r="161" ht="168" spans="1:29">
      <c r="A161" s="7">
        <v>159</v>
      </c>
      <c r="B161" s="7">
        <v>2021211214</v>
      </c>
      <c r="C161" s="10" t="s">
        <v>508</v>
      </c>
      <c r="D161" s="7" t="str">
        <f>VLOOKUP(C161,[1]Sheet1!$C$1:$G$368,5,FALSE)</f>
        <v>资源与环境</v>
      </c>
      <c r="E161" s="7" t="s">
        <v>331</v>
      </c>
      <c r="F161" s="14">
        <v>88.98</v>
      </c>
      <c r="G161" s="7">
        <f t="shared" si="10"/>
        <v>40.041</v>
      </c>
      <c r="H161" s="30" t="s">
        <v>509</v>
      </c>
      <c r="I161" s="14">
        <v>21</v>
      </c>
      <c r="J161" s="14"/>
      <c r="K161" s="14"/>
      <c r="L161" s="14"/>
      <c r="M161" s="14"/>
      <c r="N161" s="14"/>
      <c r="O161" s="14"/>
      <c r="P161" s="14" t="s">
        <v>510</v>
      </c>
      <c r="Q161" s="39">
        <v>7.5</v>
      </c>
      <c r="R161" s="14"/>
      <c r="S161" s="14"/>
      <c r="T161" s="14" t="s">
        <v>511</v>
      </c>
      <c r="U161" s="14">
        <v>10</v>
      </c>
      <c r="V161" s="7">
        <f t="shared" si="11"/>
        <v>38.5</v>
      </c>
      <c r="W161" s="7">
        <f t="shared" si="12"/>
        <v>17.325</v>
      </c>
      <c r="X161" s="14"/>
      <c r="Y161" s="14"/>
      <c r="Z161" s="14" t="s">
        <v>512</v>
      </c>
      <c r="AA161" s="14">
        <v>0</v>
      </c>
      <c r="AB161" s="7">
        <f t="shared" si="13"/>
        <v>0</v>
      </c>
      <c r="AC161" s="7">
        <f t="shared" si="14"/>
        <v>57.366</v>
      </c>
    </row>
    <row r="162" ht="168" spans="1:29">
      <c r="A162" s="7">
        <v>160</v>
      </c>
      <c r="B162" s="7">
        <v>2021211210</v>
      </c>
      <c r="C162" s="10" t="s">
        <v>513</v>
      </c>
      <c r="D162" s="7" t="str">
        <f>VLOOKUP(C162,[1]Sheet1!$C$1:$G$368,5,FALSE)</f>
        <v>资源与环境</v>
      </c>
      <c r="E162" s="7" t="s">
        <v>369</v>
      </c>
      <c r="F162" s="14">
        <v>81.52</v>
      </c>
      <c r="G162" s="7">
        <f t="shared" si="10"/>
        <v>36.684</v>
      </c>
      <c r="H162" s="14"/>
      <c r="I162" s="14"/>
      <c r="J162" s="14"/>
      <c r="K162" s="14"/>
      <c r="L162" s="14"/>
      <c r="M162" s="14"/>
      <c r="N162" s="14"/>
      <c r="O162" s="14"/>
      <c r="P162" s="14"/>
      <c r="Q162" s="39"/>
      <c r="R162" s="14"/>
      <c r="S162" s="14"/>
      <c r="T162" s="14" t="s">
        <v>514</v>
      </c>
      <c r="U162" s="14">
        <v>17</v>
      </c>
      <c r="V162" s="7">
        <f t="shared" si="11"/>
        <v>17</v>
      </c>
      <c r="W162" s="7">
        <f t="shared" si="12"/>
        <v>7.65</v>
      </c>
      <c r="X162" s="14"/>
      <c r="Y162" s="14"/>
      <c r="Z162" s="14" t="s">
        <v>515</v>
      </c>
      <c r="AA162" s="14">
        <v>7</v>
      </c>
      <c r="AB162" s="7">
        <f t="shared" si="13"/>
        <v>0.7</v>
      </c>
      <c r="AC162" s="7">
        <f t="shared" si="14"/>
        <v>45.034</v>
      </c>
    </row>
    <row r="163" ht="56" spans="1:29">
      <c r="A163" s="7">
        <v>161</v>
      </c>
      <c r="B163" s="7">
        <v>2021211213</v>
      </c>
      <c r="C163" s="10" t="s">
        <v>516</v>
      </c>
      <c r="D163" s="7" t="str">
        <f>VLOOKUP(C163,[1]Sheet1!$C$1:$G$368,5,FALSE)</f>
        <v>资源与环境</v>
      </c>
      <c r="E163" s="7" t="s">
        <v>33</v>
      </c>
      <c r="F163" s="14">
        <v>86.01</v>
      </c>
      <c r="G163" s="7">
        <f t="shared" si="10"/>
        <v>38.7045</v>
      </c>
      <c r="H163" s="14"/>
      <c r="I163" s="14"/>
      <c r="J163" s="14"/>
      <c r="K163" s="14"/>
      <c r="L163" s="14"/>
      <c r="M163" s="14"/>
      <c r="N163" s="14"/>
      <c r="O163" s="14"/>
      <c r="P163" s="14"/>
      <c r="Q163" s="39"/>
      <c r="R163" s="14"/>
      <c r="S163" s="14"/>
      <c r="T163" s="14" t="s">
        <v>517</v>
      </c>
      <c r="U163" s="14">
        <v>5</v>
      </c>
      <c r="V163" s="7">
        <f t="shared" si="11"/>
        <v>5</v>
      </c>
      <c r="W163" s="7">
        <f t="shared" si="12"/>
        <v>2.25</v>
      </c>
      <c r="X163" s="14"/>
      <c r="Y163" s="14"/>
      <c r="Z163" s="14" t="s">
        <v>518</v>
      </c>
      <c r="AA163" s="14">
        <v>0</v>
      </c>
      <c r="AB163" s="7">
        <f t="shared" si="13"/>
        <v>0</v>
      </c>
      <c r="AC163" s="7">
        <f t="shared" si="14"/>
        <v>40.9545</v>
      </c>
    </row>
    <row r="164" ht="112" spans="1:29">
      <c r="A164" s="7">
        <v>162</v>
      </c>
      <c r="B164" s="7">
        <v>2021211212</v>
      </c>
      <c r="C164" s="7" t="s">
        <v>519</v>
      </c>
      <c r="D164" s="7" t="str">
        <f>VLOOKUP(C164,[1]Sheet1!$C$1:$G$368,5,FALSE)</f>
        <v>资源与环境</v>
      </c>
      <c r="E164" s="7" t="s">
        <v>69</v>
      </c>
      <c r="F164" s="14">
        <v>80.17</v>
      </c>
      <c r="G164" s="7">
        <f t="shared" si="10"/>
        <v>36.0765</v>
      </c>
      <c r="H164" s="14"/>
      <c r="I164" s="14"/>
      <c r="J164" s="14"/>
      <c r="K164" s="14"/>
      <c r="L164" s="14" t="s">
        <v>520</v>
      </c>
      <c r="M164" s="14">
        <v>2</v>
      </c>
      <c r="N164" s="14"/>
      <c r="O164" s="14"/>
      <c r="P164" s="14"/>
      <c r="Q164" s="14"/>
      <c r="R164" s="14"/>
      <c r="S164" s="14"/>
      <c r="T164" s="14" t="s">
        <v>521</v>
      </c>
      <c r="U164" s="14">
        <v>5</v>
      </c>
      <c r="V164" s="7">
        <f t="shared" si="11"/>
        <v>7</v>
      </c>
      <c r="W164" s="7">
        <f t="shared" si="12"/>
        <v>3.15</v>
      </c>
      <c r="X164" s="14"/>
      <c r="Y164" s="14"/>
      <c r="Z164" s="14" t="s">
        <v>522</v>
      </c>
      <c r="AA164" s="14">
        <v>0</v>
      </c>
      <c r="AB164" s="7">
        <f t="shared" si="13"/>
        <v>0</v>
      </c>
      <c r="AC164" s="7">
        <f t="shared" si="14"/>
        <v>39.2265</v>
      </c>
    </row>
    <row r="165" ht="84" spans="1:29">
      <c r="A165" s="7">
        <v>163</v>
      </c>
      <c r="B165" s="7">
        <v>2021211211</v>
      </c>
      <c r="C165" s="7" t="s">
        <v>523</v>
      </c>
      <c r="D165" s="7" t="str">
        <f>VLOOKUP(C165,[1]Sheet1!$C$1:$G$368,5,FALSE)</f>
        <v>资源与环境</v>
      </c>
      <c r="E165" s="7" t="s">
        <v>86</v>
      </c>
      <c r="F165" s="14">
        <v>82.23</v>
      </c>
      <c r="G165" s="7">
        <f t="shared" si="10"/>
        <v>37.0035</v>
      </c>
      <c r="H165" s="14"/>
      <c r="I165" s="14"/>
      <c r="J165" s="14"/>
      <c r="K165" s="14"/>
      <c r="L165" s="14"/>
      <c r="M165" s="14"/>
      <c r="N165" s="14"/>
      <c r="O165" s="14"/>
      <c r="P165" s="14"/>
      <c r="Q165" s="14"/>
      <c r="R165" s="14"/>
      <c r="S165" s="14"/>
      <c r="T165" s="14"/>
      <c r="U165" s="14"/>
      <c r="V165" s="7">
        <f t="shared" si="11"/>
        <v>0</v>
      </c>
      <c r="W165" s="7">
        <f t="shared" si="12"/>
        <v>0</v>
      </c>
      <c r="X165" s="14"/>
      <c r="Y165" s="14"/>
      <c r="Z165" s="14" t="s">
        <v>524</v>
      </c>
      <c r="AA165" s="14">
        <v>0</v>
      </c>
      <c r="AB165" s="7">
        <f t="shared" si="13"/>
        <v>0</v>
      </c>
      <c r="AC165" s="7">
        <f t="shared" si="14"/>
        <v>37.0035</v>
      </c>
    </row>
    <row r="166" ht="84" spans="1:29">
      <c r="A166" s="7">
        <v>164</v>
      </c>
      <c r="B166" s="7">
        <v>2021211298</v>
      </c>
      <c r="C166" s="10" t="s">
        <v>525</v>
      </c>
      <c r="D166" s="7" t="str">
        <f>VLOOKUP(C166,[1]Sheet1!$C$1:$G$368,5,FALSE)</f>
        <v>交通运输</v>
      </c>
      <c r="E166" s="7" t="s">
        <v>486</v>
      </c>
      <c r="F166" s="14">
        <v>91.61</v>
      </c>
      <c r="G166" s="7">
        <f t="shared" si="10"/>
        <v>41.2245</v>
      </c>
      <c r="H166" s="14"/>
      <c r="I166" s="14"/>
      <c r="J166" s="14"/>
      <c r="K166" s="14"/>
      <c r="L166" s="14"/>
      <c r="M166" s="14"/>
      <c r="N166" s="14"/>
      <c r="O166" s="14"/>
      <c r="P166" s="14"/>
      <c r="Q166" s="14"/>
      <c r="R166" s="14"/>
      <c r="S166" s="14"/>
      <c r="T166" s="14" t="s">
        <v>526</v>
      </c>
      <c r="U166" s="14">
        <v>14</v>
      </c>
      <c r="V166" s="7">
        <f t="shared" si="11"/>
        <v>14</v>
      </c>
      <c r="W166" s="7">
        <f t="shared" si="12"/>
        <v>6.3</v>
      </c>
      <c r="X166" s="14"/>
      <c r="Y166" s="14"/>
      <c r="Z166" s="14" t="s">
        <v>527</v>
      </c>
      <c r="AA166" s="14">
        <v>10</v>
      </c>
      <c r="AB166" s="7">
        <f t="shared" si="13"/>
        <v>1</v>
      </c>
      <c r="AC166" s="7">
        <f t="shared" si="14"/>
        <v>48.5245</v>
      </c>
    </row>
    <row r="167" ht="84" spans="1:29">
      <c r="A167" s="7">
        <v>165</v>
      </c>
      <c r="B167" s="7">
        <v>2021211293</v>
      </c>
      <c r="C167" s="10" t="s">
        <v>528</v>
      </c>
      <c r="D167" s="7" t="str">
        <f>VLOOKUP(C167,[1]Sheet1!$C$1:$G$368,5,FALSE)</f>
        <v>交通运输</v>
      </c>
      <c r="E167" s="7" t="s">
        <v>245</v>
      </c>
      <c r="F167" s="31">
        <v>87.65</v>
      </c>
      <c r="G167" s="7">
        <f t="shared" si="10"/>
        <v>39.4425</v>
      </c>
      <c r="H167" s="14"/>
      <c r="I167" s="14"/>
      <c r="J167" s="14"/>
      <c r="K167" s="14"/>
      <c r="L167" s="14"/>
      <c r="M167" s="14"/>
      <c r="N167" s="14"/>
      <c r="O167" s="14"/>
      <c r="P167" s="14"/>
      <c r="Q167" s="39"/>
      <c r="R167" s="14"/>
      <c r="S167" s="14"/>
      <c r="T167" s="14" t="s">
        <v>529</v>
      </c>
      <c r="U167" s="14">
        <v>10</v>
      </c>
      <c r="V167" s="7">
        <f t="shared" si="11"/>
        <v>10</v>
      </c>
      <c r="W167" s="7">
        <f t="shared" si="12"/>
        <v>4.5</v>
      </c>
      <c r="X167" s="14"/>
      <c r="Y167" s="14"/>
      <c r="Z167" s="14" t="s">
        <v>530</v>
      </c>
      <c r="AA167" s="14">
        <v>0</v>
      </c>
      <c r="AB167" s="7">
        <f t="shared" si="13"/>
        <v>0</v>
      </c>
      <c r="AC167" s="7">
        <f t="shared" si="14"/>
        <v>43.9425</v>
      </c>
    </row>
    <row r="168" ht="126" spans="1:29">
      <c r="A168" s="7">
        <v>166</v>
      </c>
      <c r="B168" s="7">
        <v>2021211310</v>
      </c>
      <c r="C168" s="10" t="s">
        <v>531</v>
      </c>
      <c r="D168" s="7" t="str">
        <f>VLOOKUP(C168,[1]Sheet1!$C$1:$G$368,5,FALSE)</f>
        <v>交通运输</v>
      </c>
      <c r="E168" s="7" t="s">
        <v>331</v>
      </c>
      <c r="F168" s="32">
        <v>88.06</v>
      </c>
      <c r="G168" s="7">
        <f t="shared" si="10"/>
        <v>39.627</v>
      </c>
      <c r="H168" s="14"/>
      <c r="I168" s="14"/>
      <c r="J168" s="14"/>
      <c r="K168" s="14"/>
      <c r="L168" s="14"/>
      <c r="M168" s="14"/>
      <c r="N168" s="14"/>
      <c r="O168" s="14"/>
      <c r="P168" s="14"/>
      <c r="Q168" s="39"/>
      <c r="R168" s="14"/>
      <c r="S168" s="14"/>
      <c r="T168" s="14" t="s">
        <v>532</v>
      </c>
      <c r="U168" s="14">
        <v>15</v>
      </c>
      <c r="V168" s="7">
        <f t="shared" si="11"/>
        <v>15</v>
      </c>
      <c r="W168" s="7">
        <f t="shared" si="12"/>
        <v>6.75</v>
      </c>
      <c r="X168" s="14"/>
      <c r="Y168" s="14"/>
      <c r="Z168" s="14" t="s">
        <v>533</v>
      </c>
      <c r="AA168" s="14">
        <v>3.75</v>
      </c>
      <c r="AB168" s="7">
        <f t="shared" si="13"/>
        <v>0.375</v>
      </c>
      <c r="AC168" s="7">
        <f t="shared" si="14"/>
        <v>46.752</v>
      </c>
    </row>
    <row r="169" ht="84" spans="1:29">
      <c r="A169" s="7">
        <v>167</v>
      </c>
      <c r="B169" s="7">
        <v>2021211296</v>
      </c>
      <c r="C169" s="10" t="s">
        <v>534</v>
      </c>
      <c r="D169" s="7" t="str">
        <f>VLOOKUP(C169,[1]Sheet1!$C$1:$G$368,5,FALSE)</f>
        <v>交通运输</v>
      </c>
      <c r="E169" s="7" t="s">
        <v>253</v>
      </c>
      <c r="F169" s="14">
        <v>90.9</v>
      </c>
      <c r="G169" s="7">
        <f t="shared" si="10"/>
        <v>40.905</v>
      </c>
      <c r="H169" s="14"/>
      <c r="I169" s="14"/>
      <c r="J169" s="14"/>
      <c r="K169" s="14"/>
      <c r="L169" s="14"/>
      <c r="M169" s="14"/>
      <c r="N169" s="14"/>
      <c r="O169" s="14"/>
      <c r="P169" s="14"/>
      <c r="Q169" s="14"/>
      <c r="R169" s="14"/>
      <c r="S169" s="14"/>
      <c r="T169" s="14" t="s">
        <v>535</v>
      </c>
      <c r="U169" s="14">
        <v>10</v>
      </c>
      <c r="V169" s="7">
        <f t="shared" si="11"/>
        <v>10</v>
      </c>
      <c r="W169" s="7">
        <f t="shared" si="12"/>
        <v>4.5</v>
      </c>
      <c r="X169" s="14"/>
      <c r="Y169" s="14"/>
      <c r="Z169" s="14" t="s">
        <v>536</v>
      </c>
      <c r="AA169" s="14">
        <v>0</v>
      </c>
      <c r="AB169" s="7">
        <f t="shared" si="13"/>
        <v>0</v>
      </c>
      <c r="AC169" s="7">
        <f t="shared" si="14"/>
        <v>45.405</v>
      </c>
    </row>
    <row r="170" ht="126" spans="1:29">
      <c r="A170" s="7">
        <v>168</v>
      </c>
      <c r="B170" s="8">
        <v>2021211346</v>
      </c>
      <c r="C170" s="10" t="s">
        <v>537</v>
      </c>
      <c r="D170" s="7" t="str">
        <f>VLOOKUP(C170,[1]Sheet1!$C$1:$G$368,5,FALSE)</f>
        <v>交通运输</v>
      </c>
      <c r="E170" s="7" t="s">
        <v>358</v>
      </c>
      <c r="F170" s="14">
        <v>86.89</v>
      </c>
      <c r="G170" s="7">
        <f t="shared" si="10"/>
        <v>39.1005</v>
      </c>
      <c r="H170" s="14"/>
      <c r="I170" s="14"/>
      <c r="J170" s="14"/>
      <c r="K170" s="14"/>
      <c r="L170" s="14"/>
      <c r="M170" s="14"/>
      <c r="N170" s="14"/>
      <c r="O170" s="14"/>
      <c r="P170" s="14"/>
      <c r="Q170" s="39"/>
      <c r="R170" s="14"/>
      <c r="S170" s="14"/>
      <c r="T170" s="14" t="s">
        <v>538</v>
      </c>
      <c r="U170" s="14">
        <v>19</v>
      </c>
      <c r="V170" s="7">
        <f t="shared" si="11"/>
        <v>19</v>
      </c>
      <c r="W170" s="7">
        <f t="shared" si="12"/>
        <v>8.55</v>
      </c>
      <c r="X170" s="14" t="s">
        <v>539</v>
      </c>
      <c r="Y170" s="14"/>
      <c r="Z170" s="14" t="s">
        <v>540</v>
      </c>
      <c r="AA170" s="14">
        <v>3</v>
      </c>
      <c r="AB170" s="7">
        <f t="shared" si="13"/>
        <v>0.3</v>
      </c>
      <c r="AC170" s="7">
        <f t="shared" si="14"/>
        <v>47.9505</v>
      </c>
    </row>
    <row r="171" ht="98" spans="1:29">
      <c r="A171" s="7">
        <v>169</v>
      </c>
      <c r="B171" s="7">
        <v>2021211350</v>
      </c>
      <c r="C171" s="10" t="s">
        <v>541</v>
      </c>
      <c r="D171" s="7" t="str">
        <f>VLOOKUP(C171,[1]Sheet1!$C$1:$G$368,5,FALSE)</f>
        <v>交通运输</v>
      </c>
      <c r="E171" s="7" t="s">
        <v>61</v>
      </c>
      <c r="F171" s="32">
        <v>85.26</v>
      </c>
      <c r="G171" s="7">
        <f t="shared" si="10"/>
        <v>38.367</v>
      </c>
      <c r="H171" s="14"/>
      <c r="I171" s="14"/>
      <c r="J171" s="14"/>
      <c r="K171" s="14"/>
      <c r="L171" s="14"/>
      <c r="M171" s="14"/>
      <c r="N171" s="14"/>
      <c r="O171" s="14"/>
      <c r="P171" s="14"/>
      <c r="Q171" s="14"/>
      <c r="R171" s="14"/>
      <c r="S171" s="14"/>
      <c r="T171" s="14" t="s">
        <v>542</v>
      </c>
      <c r="U171" s="14">
        <v>12</v>
      </c>
      <c r="V171" s="7">
        <f t="shared" si="11"/>
        <v>12</v>
      </c>
      <c r="W171" s="7">
        <f t="shared" si="12"/>
        <v>5.4</v>
      </c>
      <c r="X171" s="14" t="s">
        <v>543</v>
      </c>
      <c r="Y171" s="14"/>
      <c r="Z171" s="14" t="s">
        <v>544</v>
      </c>
      <c r="AA171" s="14">
        <v>1</v>
      </c>
      <c r="AB171" s="7">
        <f t="shared" si="13"/>
        <v>0.1</v>
      </c>
      <c r="AC171" s="7">
        <f t="shared" si="14"/>
        <v>43.867</v>
      </c>
    </row>
    <row r="172" ht="112" spans="1:29">
      <c r="A172" s="7">
        <v>170</v>
      </c>
      <c r="B172" s="7">
        <v>2021211292</v>
      </c>
      <c r="C172" s="10" t="s">
        <v>545</v>
      </c>
      <c r="D172" s="7" t="str">
        <f>VLOOKUP(C172,[1]Sheet1!$C$1:$G$368,5,FALSE)</f>
        <v>交通运输</v>
      </c>
      <c r="E172" s="7" t="s">
        <v>546</v>
      </c>
      <c r="F172" s="14">
        <v>85.92</v>
      </c>
      <c r="G172" s="7">
        <f t="shared" si="10"/>
        <v>38.664</v>
      </c>
      <c r="H172" s="14"/>
      <c r="I172" s="14"/>
      <c r="J172" s="14"/>
      <c r="K172" s="14"/>
      <c r="L172" s="14"/>
      <c r="M172" s="14"/>
      <c r="N172" s="14"/>
      <c r="O172" s="14"/>
      <c r="P172" s="14"/>
      <c r="Q172" s="39"/>
      <c r="R172" s="14"/>
      <c r="S172" s="14"/>
      <c r="T172" s="14" t="s">
        <v>547</v>
      </c>
      <c r="U172" s="14">
        <v>10</v>
      </c>
      <c r="V172" s="7">
        <f t="shared" si="11"/>
        <v>10</v>
      </c>
      <c r="W172" s="7">
        <f t="shared" si="12"/>
        <v>4.5</v>
      </c>
      <c r="X172" s="14" t="s">
        <v>548</v>
      </c>
      <c r="Y172" s="14"/>
      <c r="Z172" s="14" t="s">
        <v>549</v>
      </c>
      <c r="AA172" s="14">
        <v>1</v>
      </c>
      <c r="AB172" s="7">
        <f t="shared" si="13"/>
        <v>0.1</v>
      </c>
      <c r="AC172" s="7">
        <f t="shared" si="14"/>
        <v>43.264</v>
      </c>
    </row>
    <row r="173" ht="72.5" spans="1:29">
      <c r="A173" s="7">
        <v>171</v>
      </c>
      <c r="B173" s="7">
        <v>2021211348</v>
      </c>
      <c r="C173" s="10" t="s">
        <v>550</v>
      </c>
      <c r="D173" s="7" t="str">
        <f>VLOOKUP(C173,[1]Sheet1!$C$1:$G$368,5,FALSE)</f>
        <v>交通运输</v>
      </c>
      <c r="E173" s="7" t="s">
        <v>469</v>
      </c>
      <c r="F173" s="14">
        <v>89.26</v>
      </c>
      <c r="G173" s="7">
        <f t="shared" si="10"/>
        <v>40.167</v>
      </c>
      <c r="H173" s="14"/>
      <c r="I173" s="14"/>
      <c r="J173" s="14"/>
      <c r="K173" s="14"/>
      <c r="L173" s="14"/>
      <c r="M173" s="14"/>
      <c r="N173" s="14"/>
      <c r="O173" s="14"/>
      <c r="P173" s="14"/>
      <c r="Q173" s="39"/>
      <c r="R173" s="14"/>
      <c r="S173" s="14"/>
      <c r="T173" s="40" t="s">
        <v>551</v>
      </c>
      <c r="U173" s="14">
        <v>5</v>
      </c>
      <c r="V173" s="7">
        <f t="shared" si="11"/>
        <v>5</v>
      </c>
      <c r="W173" s="7">
        <f t="shared" si="12"/>
        <v>2.25</v>
      </c>
      <c r="X173" s="14"/>
      <c r="Y173" s="14"/>
      <c r="Z173" s="40" t="s">
        <v>552</v>
      </c>
      <c r="AA173" s="14">
        <v>0</v>
      </c>
      <c r="AB173" s="7">
        <f t="shared" si="13"/>
        <v>0</v>
      </c>
      <c r="AC173" s="7">
        <f t="shared" si="14"/>
        <v>42.417</v>
      </c>
    </row>
    <row r="174" ht="112" spans="1:29">
      <c r="A174" s="7">
        <v>172</v>
      </c>
      <c r="B174" s="7">
        <v>2021211399</v>
      </c>
      <c r="C174" s="10" t="s">
        <v>553</v>
      </c>
      <c r="D174" s="7" t="str">
        <f>VLOOKUP(C174,[1]Sheet1!$C$1:$G$368,5,FALSE)</f>
        <v>交通运输</v>
      </c>
      <c r="E174" s="7" t="s">
        <v>69</v>
      </c>
      <c r="F174" s="14">
        <v>87.56</v>
      </c>
      <c r="G174" s="7">
        <f t="shared" si="10"/>
        <v>39.402</v>
      </c>
      <c r="H174" s="14"/>
      <c r="I174" s="14"/>
      <c r="J174" s="14"/>
      <c r="K174" s="14"/>
      <c r="L174" s="14"/>
      <c r="M174" s="14"/>
      <c r="N174" s="14"/>
      <c r="O174" s="14"/>
      <c r="P174" s="14"/>
      <c r="Q174" s="39"/>
      <c r="R174" s="14"/>
      <c r="S174" s="14"/>
      <c r="T174" s="14" t="s">
        <v>521</v>
      </c>
      <c r="U174" s="14">
        <v>5</v>
      </c>
      <c r="V174" s="7">
        <f t="shared" si="11"/>
        <v>5</v>
      </c>
      <c r="W174" s="7">
        <f t="shared" si="12"/>
        <v>2.25</v>
      </c>
      <c r="X174" s="14" t="s">
        <v>554</v>
      </c>
      <c r="Y174" s="14"/>
      <c r="Z174" s="14" t="s">
        <v>555</v>
      </c>
      <c r="AA174" s="14">
        <v>2</v>
      </c>
      <c r="AB174" s="7">
        <f t="shared" si="13"/>
        <v>0.2</v>
      </c>
      <c r="AC174" s="7">
        <f t="shared" si="14"/>
        <v>41.852</v>
      </c>
    </row>
    <row r="175" ht="98" spans="1:29">
      <c r="A175" s="7">
        <v>173</v>
      </c>
      <c r="B175" s="7">
        <v>2021211289</v>
      </c>
      <c r="C175" s="10" t="s">
        <v>556</v>
      </c>
      <c r="D175" s="7" t="str">
        <f>VLOOKUP(C175,[1]Sheet1!$C$1:$G$368,5,FALSE)</f>
        <v>交通运输</v>
      </c>
      <c r="E175" s="7" t="s">
        <v>335</v>
      </c>
      <c r="F175" s="14">
        <v>87.23</v>
      </c>
      <c r="G175" s="7">
        <f t="shared" si="10"/>
        <v>39.2535</v>
      </c>
      <c r="H175" s="14"/>
      <c r="I175" s="14"/>
      <c r="J175" s="14"/>
      <c r="K175" s="14"/>
      <c r="L175" s="14"/>
      <c r="M175" s="14"/>
      <c r="N175" s="14"/>
      <c r="O175" s="14"/>
      <c r="P175" s="14"/>
      <c r="Q175" s="39"/>
      <c r="R175" s="14"/>
      <c r="S175" s="14"/>
      <c r="T175" s="14" t="s">
        <v>557</v>
      </c>
      <c r="U175" s="14">
        <v>5</v>
      </c>
      <c r="V175" s="7">
        <f t="shared" si="11"/>
        <v>5</v>
      </c>
      <c r="W175" s="7">
        <f t="shared" si="12"/>
        <v>2.25</v>
      </c>
      <c r="X175" s="14" t="s">
        <v>558</v>
      </c>
      <c r="Y175" s="43"/>
      <c r="Z175" s="14" t="s">
        <v>559</v>
      </c>
      <c r="AA175" s="14">
        <v>1</v>
      </c>
      <c r="AB175" s="7">
        <f t="shared" si="13"/>
        <v>0.1</v>
      </c>
      <c r="AC175" s="7">
        <f t="shared" si="14"/>
        <v>41.6035</v>
      </c>
    </row>
    <row r="176" ht="84" spans="1:29">
      <c r="A176" s="7">
        <v>174</v>
      </c>
      <c r="B176" s="7">
        <v>2021211286</v>
      </c>
      <c r="C176" s="10" t="s">
        <v>560</v>
      </c>
      <c r="D176" s="7" t="str">
        <f>VLOOKUP(C176,[1]Sheet1!$C$1:$G$368,5,FALSE)</f>
        <v>交通运输</v>
      </c>
      <c r="E176" s="7" t="s">
        <v>69</v>
      </c>
      <c r="F176" s="14">
        <v>87.03</v>
      </c>
      <c r="G176" s="7">
        <f t="shared" si="10"/>
        <v>39.1635</v>
      </c>
      <c r="H176" s="14"/>
      <c r="I176" s="14"/>
      <c r="J176" s="14"/>
      <c r="K176" s="14"/>
      <c r="L176" s="14"/>
      <c r="M176" s="14"/>
      <c r="N176" s="14"/>
      <c r="O176" s="14"/>
      <c r="P176" s="14"/>
      <c r="Q176" s="39"/>
      <c r="R176" s="14"/>
      <c r="S176" s="14"/>
      <c r="T176" s="14" t="s">
        <v>561</v>
      </c>
      <c r="U176" s="14">
        <v>5</v>
      </c>
      <c r="V176" s="7">
        <f t="shared" si="11"/>
        <v>5</v>
      </c>
      <c r="W176" s="7">
        <f t="shared" si="12"/>
        <v>2.25</v>
      </c>
      <c r="X176" s="40" t="s">
        <v>562</v>
      </c>
      <c r="Y176" s="14"/>
      <c r="Z176" s="14" t="s">
        <v>563</v>
      </c>
      <c r="AA176" s="14">
        <v>0</v>
      </c>
      <c r="AB176" s="7">
        <f t="shared" si="13"/>
        <v>0</v>
      </c>
      <c r="AC176" s="7">
        <f t="shared" si="14"/>
        <v>41.4135</v>
      </c>
    </row>
    <row r="177" ht="98" spans="1:29">
      <c r="A177" s="7">
        <v>175</v>
      </c>
      <c r="B177" s="33">
        <v>2021211402</v>
      </c>
      <c r="C177" s="10" t="s">
        <v>564</v>
      </c>
      <c r="D177" s="7" t="str">
        <f>VLOOKUP(C177,[1]Sheet1!$C$1:$G$368,5,FALSE)</f>
        <v>交通运输</v>
      </c>
      <c r="E177" s="7" t="s">
        <v>421</v>
      </c>
      <c r="F177" s="14">
        <v>89.34</v>
      </c>
      <c r="G177" s="7">
        <f t="shared" si="10"/>
        <v>40.203</v>
      </c>
      <c r="H177" s="14"/>
      <c r="I177" s="14"/>
      <c r="J177" s="14"/>
      <c r="K177" s="14"/>
      <c r="L177" s="14"/>
      <c r="M177" s="14"/>
      <c r="N177" s="14"/>
      <c r="O177" s="14"/>
      <c r="P177" s="14"/>
      <c r="Q177" s="39"/>
      <c r="R177" s="14"/>
      <c r="S177" s="14"/>
      <c r="T177" s="14"/>
      <c r="U177" s="14"/>
      <c r="V177" s="7">
        <f t="shared" si="11"/>
        <v>0</v>
      </c>
      <c r="W177" s="7">
        <f t="shared" si="12"/>
        <v>0</v>
      </c>
      <c r="X177" s="14" t="s">
        <v>565</v>
      </c>
      <c r="Y177" s="14"/>
      <c r="Z177" s="14" t="s">
        <v>566</v>
      </c>
      <c r="AA177" s="14">
        <v>3</v>
      </c>
      <c r="AB177" s="7">
        <f t="shared" si="13"/>
        <v>0.3</v>
      </c>
      <c r="AC177" s="7">
        <f t="shared" si="14"/>
        <v>40.503</v>
      </c>
    </row>
    <row r="178" ht="112" spans="1:29">
      <c r="A178" s="7">
        <v>176</v>
      </c>
      <c r="B178" s="7">
        <v>2021211285</v>
      </c>
      <c r="C178" s="10" t="s">
        <v>567</v>
      </c>
      <c r="D178" s="7" t="str">
        <f>VLOOKUP(C178,[1]Sheet1!$C$1:$G$368,5,FALSE)</f>
        <v>交通运输</v>
      </c>
      <c r="E178" s="7" t="s">
        <v>446</v>
      </c>
      <c r="F178" s="14">
        <v>84.16</v>
      </c>
      <c r="G178" s="7">
        <f t="shared" si="10"/>
        <v>37.872</v>
      </c>
      <c r="H178" s="14"/>
      <c r="I178" s="14"/>
      <c r="J178" s="14"/>
      <c r="K178" s="14"/>
      <c r="L178" s="14"/>
      <c r="M178" s="14"/>
      <c r="N178" s="14"/>
      <c r="O178" s="14"/>
      <c r="P178" s="14"/>
      <c r="Q178" s="39"/>
      <c r="R178" s="14"/>
      <c r="S178" s="14"/>
      <c r="T178" s="14" t="s">
        <v>568</v>
      </c>
      <c r="U178" s="14">
        <v>5</v>
      </c>
      <c r="V178" s="7">
        <f t="shared" si="11"/>
        <v>5</v>
      </c>
      <c r="W178" s="7">
        <f t="shared" si="12"/>
        <v>2.25</v>
      </c>
      <c r="X178" s="14"/>
      <c r="Y178" s="14" t="s">
        <v>569</v>
      </c>
      <c r="Z178" s="14" t="s">
        <v>555</v>
      </c>
      <c r="AA178" s="14">
        <v>3</v>
      </c>
      <c r="AB178" s="7">
        <f t="shared" si="13"/>
        <v>0.3</v>
      </c>
      <c r="AC178" s="7">
        <f t="shared" si="14"/>
        <v>40.422</v>
      </c>
    </row>
    <row r="179" ht="14.5" spans="1:29">
      <c r="A179" s="7">
        <v>177</v>
      </c>
      <c r="B179" s="8" t="s">
        <v>570</v>
      </c>
      <c r="C179" s="10" t="s">
        <v>571</v>
      </c>
      <c r="D179" s="7" t="str">
        <f>VLOOKUP(C179,[1]Sheet1!$C$1:$G$368,5,FALSE)</f>
        <v>交通运输</v>
      </c>
      <c r="E179" s="7" t="s">
        <v>195</v>
      </c>
      <c r="F179" s="14">
        <v>84.69</v>
      </c>
      <c r="G179" s="7">
        <f t="shared" si="10"/>
        <v>38.1105</v>
      </c>
      <c r="H179" s="14"/>
      <c r="I179" s="14"/>
      <c r="J179" s="14"/>
      <c r="K179" s="14"/>
      <c r="L179" s="14"/>
      <c r="M179" s="14"/>
      <c r="N179" s="14"/>
      <c r="O179" s="14"/>
      <c r="P179" s="14"/>
      <c r="Q179" s="39"/>
      <c r="R179" s="14"/>
      <c r="S179" s="14"/>
      <c r="T179" s="40" t="s">
        <v>572</v>
      </c>
      <c r="U179" s="14">
        <v>5</v>
      </c>
      <c r="V179" s="7">
        <f t="shared" si="11"/>
        <v>5</v>
      </c>
      <c r="W179" s="7">
        <f t="shared" si="12"/>
        <v>2.25</v>
      </c>
      <c r="X179" s="14"/>
      <c r="Y179" s="14"/>
      <c r="Z179" s="14"/>
      <c r="AA179" s="14">
        <v>0</v>
      </c>
      <c r="AB179" s="7">
        <f t="shared" si="13"/>
        <v>0</v>
      </c>
      <c r="AC179" s="7">
        <f t="shared" si="14"/>
        <v>40.3605</v>
      </c>
    </row>
    <row r="180" ht="168" spans="1:29">
      <c r="A180" s="7">
        <v>178</v>
      </c>
      <c r="B180" s="7">
        <v>2021211352</v>
      </c>
      <c r="C180" s="10" t="s">
        <v>573</v>
      </c>
      <c r="D180" s="7" t="str">
        <f>VLOOKUP(C180,[1]Sheet1!$C$1:$G$368,5,FALSE)</f>
        <v>交通运输</v>
      </c>
      <c r="E180" s="7" t="s">
        <v>41</v>
      </c>
      <c r="F180" s="14">
        <v>88.17</v>
      </c>
      <c r="G180" s="7">
        <f t="shared" si="10"/>
        <v>39.6765</v>
      </c>
      <c r="H180" s="14"/>
      <c r="I180" s="14"/>
      <c r="J180" s="14"/>
      <c r="K180" s="14"/>
      <c r="L180" s="14"/>
      <c r="M180" s="14"/>
      <c r="N180" s="14"/>
      <c r="O180" s="14"/>
      <c r="P180" s="14"/>
      <c r="Q180" s="39"/>
      <c r="R180" s="14"/>
      <c r="S180" s="14"/>
      <c r="T180" s="14"/>
      <c r="U180" s="14"/>
      <c r="V180" s="7">
        <f t="shared" si="11"/>
        <v>0</v>
      </c>
      <c r="W180" s="7">
        <f t="shared" si="12"/>
        <v>0</v>
      </c>
      <c r="X180" s="14" t="s">
        <v>574</v>
      </c>
      <c r="Y180" s="14"/>
      <c r="Z180" s="14" t="s">
        <v>575</v>
      </c>
      <c r="AA180" s="14">
        <v>4</v>
      </c>
      <c r="AB180" s="7">
        <f t="shared" si="13"/>
        <v>0.4</v>
      </c>
      <c r="AC180" s="7">
        <f t="shared" si="14"/>
        <v>40.0765</v>
      </c>
    </row>
    <row r="181" ht="140" spans="1:29">
      <c r="A181" s="7">
        <v>179</v>
      </c>
      <c r="B181" s="7">
        <v>2021211368</v>
      </c>
      <c r="C181" s="10" t="s">
        <v>576</v>
      </c>
      <c r="D181" s="7" t="str">
        <f>VLOOKUP(C181,[1]Sheet1!$C$1:$G$368,5,FALSE)</f>
        <v>交通运输</v>
      </c>
      <c r="E181" s="7" t="s">
        <v>95</v>
      </c>
      <c r="F181" s="14">
        <v>87.79</v>
      </c>
      <c r="G181" s="7">
        <f t="shared" si="10"/>
        <v>39.5055</v>
      </c>
      <c r="H181" s="14"/>
      <c r="I181" s="14"/>
      <c r="J181" s="14"/>
      <c r="K181" s="14"/>
      <c r="L181" s="14"/>
      <c r="M181" s="14"/>
      <c r="N181" s="14"/>
      <c r="O181" s="14"/>
      <c r="P181" s="14"/>
      <c r="Q181" s="39"/>
      <c r="R181" s="14"/>
      <c r="S181" s="14"/>
      <c r="T181" s="14"/>
      <c r="U181" s="14"/>
      <c r="V181" s="7">
        <f t="shared" si="11"/>
        <v>0</v>
      </c>
      <c r="W181" s="7">
        <f t="shared" si="12"/>
        <v>0</v>
      </c>
      <c r="X181" s="14" t="s">
        <v>577</v>
      </c>
      <c r="Y181" s="14"/>
      <c r="Z181" s="14" t="s">
        <v>578</v>
      </c>
      <c r="AA181" s="14">
        <v>5</v>
      </c>
      <c r="AB181" s="7">
        <f t="shared" si="13"/>
        <v>0.5</v>
      </c>
      <c r="AC181" s="7">
        <f t="shared" si="14"/>
        <v>40.0055</v>
      </c>
    </row>
    <row r="182" ht="84" spans="1:29">
      <c r="A182" s="7">
        <v>180</v>
      </c>
      <c r="B182" s="7">
        <v>2021211349</v>
      </c>
      <c r="C182" s="10" t="s">
        <v>579</v>
      </c>
      <c r="D182" s="7" t="str">
        <f>VLOOKUP(C182,[1]Sheet1!$C$1:$G$368,5,FALSE)</f>
        <v>交通运输</v>
      </c>
      <c r="E182" s="7" t="s">
        <v>265</v>
      </c>
      <c r="F182" s="14">
        <v>83.39</v>
      </c>
      <c r="G182" s="7">
        <f t="shared" si="10"/>
        <v>37.5255</v>
      </c>
      <c r="H182" s="14"/>
      <c r="I182" s="14"/>
      <c r="J182" s="14"/>
      <c r="K182" s="14"/>
      <c r="L182" s="14"/>
      <c r="M182" s="14"/>
      <c r="N182" s="14"/>
      <c r="O182" s="14"/>
      <c r="P182" s="14"/>
      <c r="Q182" s="14"/>
      <c r="R182" s="14"/>
      <c r="S182" s="14"/>
      <c r="T182" s="32" t="s">
        <v>580</v>
      </c>
      <c r="U182" s="14">
        <v>5</v>
      </c>
      <c r="V182" s="7">
        <f t="shared" si="11"/>
        <v>5</v>
      </c>
      <c r="W182" s="7">
        <f t="shared" si="12"/>
        <v>2.25</v>
      </c>
      <c r="X182" s="14" t="s">
        <v>113</v>
      </c>
      <c r="Y182" s="14"/>
      <c r="Z182" s="14" t="s">
        <v>530</v>
      </c>
      <c r="AA182" s="14">
        <v>1</v>
      </c>
      <c r="AB182" s="7">
        <f t="shared" si="13"/>
        <v>0.1</v>
      </c>
      <c r="AC182" s="7">
        <f t="shared" si="14"/>
        <v>39.8755</v>
      </c>
    </row>
    <row r="183" ht="140" spans="1:29">
      <c r="A183" s="7">
        <v>181</v>
      </c>
      <c r="B183" s="7">
        <v>2021211355</v>
      </c>
      <c r="C183" s="10" t="s">
        <v>581</v>
      </c>
      <c r="D183" s="7" t="str">
        <f>VLOOKUP(C183,[1]Sheet1!$C$1:$G$368,5,FALSE)</f>
        <v>交通运输</v>
      </c>
      <c r="E183" s="7" t="s">
        <v>276</v>
      </c>
      <c r="F183" s="14">
        <v>87.76</v>
      </c>
      <c r="G183" s="7">
        <f t="shared" si="10"/>
        <v>39.492</v>
      </c>
      <c r="H183" s="14"/>
      <c r="I183" s="14"/>
      <c r="J183" s="14"/>
      <c r="K183" s="14"/>
      <c r="L183" s="14"/>
      <c r="M183" s="14"/>
      <c r="N183" s="14"/>
      <c r="O183" s="14"/>
      <c r="P183" s="14"/>
      <c r="Q183" s="39"/>
      <c r="R183" s="14"/>
      <c r="S183" s="14"/>
      <c r="T183" s="14"/>
      <c r="U183" s="14"/>
      <c r="V183" s="7">
        <f t="shared" si="11"/>
        <v>0</v>
      </c>
      <c r="W183" s="7">
        <f t="shared" si="12"/>
        <v>0</v>
      </c>
      <c r="X183" s="14"/>
      <c r="Y183" s="14"/>
      <c r="Z183" s="14" t="s">
        <v>582</v>
      </c>
      <c r="AA183" s="14">
        <v>0</v>
      </c>
      <c r="AB183" s="7">
        <f t="shared" si="13"/>
        <v>0</v>
      </c>
      <c r="AC183" s="7">
        <f t="shared" si="14"/>
        <v>39.492</v>
      </c>
    </row>
    <row r="184" spans="1:29">
      <c r="A184" s="7">
        <v>182</v>
      </c>
      <c r="B184" s="7">
        <v>2021211279</v>
      </c>
      <c r="C184" s="10" t="s">
        <v>583</v>
      </c>
      <c r="D184" s="7" t="str">
        <f>VLOOKUP(C184,[1]Sheet1!$C$1:$G$368,5,FALSE)</f>
        <v>交通运输</v>
      </c>
      <c r="E184" s="7" t="s">
        <v>363</v>
      </c>
      <c r="F184" s="14">
        <v>87.71</v>
      </c>
      <c r="G184" s="7">
        <f t="shared" si="10"/>
        <v>39.4695</v>
      </c>
      <c r="H184" s="14"/>
      <c r="I184" s="14"/>
      <c r="J184" s="14"/>
      <c r="K184" s="14"/>
      <c r="L184" s="14"/>
      <c r="M184" s="14"/>
      <c r="N184" s="14"/>
      <c r="O184" s="14"/>
      <c r="P184" s="14"/>
      <c r="Q184" s="39"/>
      <c r="R184" s="14"/>
      <c r="S184" s="14"/>
      <c r="T184" s="14"/>
      <c r="U184" s="14"/>
      <c r="V184" s="7">
        <f t="shared" si="11"/>
        <v>0</v>
      </c>
      <c r="W184" s="7">
        <f t="shared" si="12"/>
        <v>0</v>
      </c>
      <c r="X184" s="14"/>
      <c r="Y184" s="14"/>
      <c r="Z184" s="14"/>
      <c r="AA184" s="14"/>
      <c r="AB184" s="7">
        <f t="shared" si="13"/>
        <v>0</v>
      </c>
      <c r="AC184" s="7">
        <f t="shared" si="14"/>
        <v>39.4695</v>
      </c>
    </row>
    <row r="185" ht="140" spans="1:29">
      <c r="A185" s="7">
        <v>183</v>
      </c>
      <c r="B185" s="7">
        <v>2021211275</v>
      </c>
      <c r="C185" s="10" t="s">
        <v>584</v>
      </c>
      <c r="D185" s="7" t="str">
        <f>VLOOKUP(C185,[1]Sheet1!$C$1:$G$368,5,FALSE)</f>
        <v>交通运输</v>
      </c>
      <c r="E185" s="7" t="s">
        <v>363</v>
      </c>
      <c r="F185" s="34">
        <v>86.06</v>
      </c>
      <c r="G185" s="7">
        <f t="shared" si="10"/>
        <v>38.727</v>
      </c>
      <c r="H185" s="14"/>
      <c r="I185" s="14"/>
      <c r="J185" s="14"/>
      <c r="K185" s="14"/>
      <c r="L185" s="14"/>
      <c r="M185" s="38"/>
      <c r="N185" s="14"/>
      <c r="O185" s="14"/>
      <c r="P185" s="14"/>
      <c r="Q185" s="39"/>
      <c r="R185" s="14"/>
      <c r="S185" s="14"/>
      <c r="T185" s="14"/>
      <c r="U185" s="14"/>
      <c r="V185" s="7">
        <f t="shared" si="11"/>
        <v>0</v>
      </c>
      <c r="W185" s="7">
        <f t="shared" si="12"/>
        <v>0</v>
      </c>
      <c r="X185" s="14" t="s">
        <v>585</v>
      </c>
      <c r="Y185" s="14"/>
      <c r="Z185" s="14" t="s">
        <v>586</v>
      </c>
      <c r="AA185" s="14">
        <v>4</v>
      </c>
      <c r="AB185" s="7">
        <f t="shared" si="13"/>
        <v>0.4</v>
      </c>
      <c r="AC185" s="7">
        <f t="shared" si="14"/>
        <v>39.127</v>
      </c>
    </row>
    <row r="186" ht="126" spans="1:29">
      <c r="A186" s="7">
        <v>184</v>
      </c>
      <c r="B186" s="7">
        <v>2021211331</v>
      </c>
      <c r="C186" s="10" t="s">
        <v>587</v>
      </c>
      <c r="D186" s="7" t="str">
        <f>VLOOKUP(C186,[1]Sheet1!$C$1:$G$368,5,FALSE)</f>
        <v>交通运输</v>
      </c>
      <c r="E186" s="7" t="s">
        <v>427</v>
      </c>
      <c r="F186" s="14">
        <v>84.86</v>
      </c>
      <c r="G186" s="7">
        <f t="shared" si="10"/>
        <v>38.187</v>
      </c>
      <c r="H186" s="14"/>
      <c r="I186" s="14"/>
      <c r="J186" s="14"/>
      <c r="K186" s="14"/>
      <c r="L186" s="14"/>
      <c r="M186" s="14"/>
      <c r="N186" s="14"/>
      <c r="O186" s="14"/>
      <c r="P186" s="14"/>
      <c r="Q186" s="14"/>
      <c r="R186" s="14"/>
      <c r="S186" s="14"/>
      <c r="T186" s="14"/>
      <c r="U186" s="14"/>
      <c r="V186" s="7">
        <f t="shared" si="11"/>
        <v>0</v>
      </c>
      <c r="W186" s="7">
        <f t="shared" si="12"/>
        <v>0</v>
      </c>
      <c r="X186" s="14"/>
      <c r="Y186" s="14"/>
      <c r="Z186" s="14" t="s">
        <v>512</v>
      </c>
      <c r="AA186" s="14">
        <v>1.5</v>
      </c>
      <c r="AB186" s="7">
        <f t="shared" si="13"/>
        <v>0.15</v>
      </c>
      <c r="AC186" s="7">
        <f t="shared" si="14"/>
        <v>38.337</v>
      </c>
    </row>
    <row r="187" spans="1:29">
      <c r="A187" s="7">
        <v>185</v>
      </c>
      <c r="B187" s="10">
        <v>2021211281</v>
      </c>
      <c r="C187" s="10" t="s">
        <v>588</v>
      </c>
      <c r="D187" s="7" t="str">
        <f>VLOOKUP(C187,[1]Sheet1!$C$1:$G$368,5,FALSE)</f>
        <v>交通运输</v>
      </c>
      <c r="E187" s="10" t="s">
        <v>55</v>
      </c>
      <c r="F187" s="34">
        <v>84.99</v>
      </c>
      <c r="G187" s="7">
        <f t="shared" si="10"/>
        <v>38.2455</v>
      </c>
      <c r="H187" s="34"/>
      <c r="I187" s="34"/>
      <c r="J187" s="34"/>
      <c r="K187" s="34"/>
      <c r="L187" s="34"/>
      <c r="M187" s="34"/>
      <c r="N187" s="34"/>
      <c r="O187" s="34"/>
      <c r="P187" s="34"/>
      <c r="Q187" s="34"/>
      <c r="R187" s="34"/>
      <c r="S187" s="34"/>
      <c r="T187" s="34"/>
      <c r="U187" s="34"/>
      <c r="V187" s="7">
        <f t="shared" si="11"/>
        <v>0</v>
      </c>
      <c r="W187" s="7">
        <f t="shared" si="12"/>
        <v>0</v>
      </c>
      <c r="X187" s="34"/>
      <c r="Y187" s="34"/>
      <c r="Z187" s="34"/>
      <c r="AA187" s="34"/>
      <c r="AB187" s="7">
        <f t="shared" si="13"/>
        <v>0</v>
      </c>
      <c r="AC187" s="7">
        <f t="shared" si="14"/>
        <v>38.2455</v>
      </c>
    </row>
    <row r="188" spans="1:29">
      <c r="A188" s="7">
        <v>186</v>
      </c>
      <c r="B188" s="7">
        <v>2021211280</v>
      </c>
      <c r="C188" s="7" t="s">
        <v>589</v>
      </c>
      <c r="D188" s="7" t="str">
        <f>VLOOKUP(C188,[1]Sheet1!$C$1:$G$368,5,FALSE)</f>
        <v>交通运输</v>
      </c>
      <c r="E188" s="7" t="s">
        <v>66</v>
      </c>
      <c r="F188" s="14">
        <v>84.36</v>
      </c>
      <c r="G188" s="7">
        <f t="shared" si="10"/>
        <v>37.962</v>
      </c>
      <c r="H188" s="14"/>
      <c r="I188" s="14"/>
      <c r="J188" s="14"/>
      <c r="K188" s="14"/>
      <c r="L188" s="14"/>
      <c r="M188" s="14"/>
      <c r="N188" s="14"/>
      <c r="O188" s="14"/>
      <c r="P188" s="14"/>
      <c r="Q188" s="14"/>
      <c r="R188" s="14"/>
      <c r="S188" s="14"/>
      <c r="T188" s="14"/>
      <c r="U188" s="14"/>
      <c r="V188" s="7">
        <f t="shared" si="11"/>
        <v>0</v>
      </c>
      <c r="W188" s="7">
        <f t="shared" si="12"/>
        <v>0</v>
      </c>
      <c r="X188" s="14"/>
      <c r="Y188" s="14"/>
      <c r="Z188" s="14"/>
      <c r="AA188" s="14"/>
      <c r="AB188" s="7">
        <f t="shared" si="13"/>
        <v>0</v>
      </c>
      <c r="AC188" s="7">
        <f t="shared" si="14"/>
        <v>37.962</v>
      </c>
    </row>
    <row r="189" ht="98" spans="1:29">
      <c r="A189" s="7">
        <v>187</v>
      </c>
      <c r="B189" s="7">
        <v>2021211335</v>
      </c>
      <c r="C189" s="10" t="s">
        <v>590</v>
      </c>
      <c r="D189" s="7" t="str">
        <f>VLOOKUP(C189,[1]Sheet1!$C$1:$G$368,5,FALSE)</f>
        <v>交通运输</v>
      </c>
      <c r="E189" s="7" t="s">
        <v>64</v>
      </c>
      <c r="F189" s="14">
        <v>83.57</v>
      </c>
      <c r="G189" s="7">
        <f t="shared" si="10"/>
        <v>37.6065</v>
      </c>
      <c r="H189" s="14"/>
      <c r="I189" s="14"/>
      <c r="J189" s="14"/>
      <c r="K189" s="14"/>
      <c r="L189" s="14"/>
      <c r="M189" s="14"/>
      <c r="N189" s="14"/>
      <c r="O189" s="14"/>
      <c r="P189" s="14"/>
      <c r="Q189" s="14"/>
      <c r="R189" s="14"/>
      <c r="S189" s="14"/>
      <c r="T189" s="14"/>
      <c r="U189" s="14"/>
      <c r="V189" s="7">
        <f t="shared" si="11"/>
        <v>0</v>
      </c>
      <c r="W189" s="7">
        <f t="shared" si="12"/>
        <v>0</v>
      </c>
      <c r="X189" s="14"/>
      <c r="Y189" s="14"/>
      <c r="Z189" s="14" t="s">
        <v>591</v>
      </c>
      <c r="AA189" s="14">
        <v>0</v>
      </c>
      <c r="AB189" s="7">
        <f t="shared" si="13"/>
        <v>0</v>
      </c>
      <c r="AC189" s="7">
        <f t="shared" si="14"/>
        <v>37.6065</v>
      </c>
    </row>
    <row r="190" ht="140" spans="1:29">
      <c r="A190" s="7">
        <v>188</v>
      </c>
      <c r="B190" s="10">
        <v>2021211353</v>
      </c>
      <c r="C190" s="10" t="s">
        <v>592</v>
      </c>
      <c r="D190" s="7" t="str">
        <f>VLOOKUP(C190,[1]Sheet1!$C$1:$G$368,5,FALSE)</f>
        <v>交通运输</v>
      </c>
      <c r="E190" s="10" t="s">
        <v>134</v>
      </c>
      <c r="F190" s="34">
        <v>80.73</v>
      </c>
      <c r="G190" s="7">
        <f t="shared" si="10"/>
        <v>36.3285</v>
      </c>
      <c r="H190" s="35"/>
      <c r="I190" s="35"/>
      <c r="J190" s="35"/>
      <c r="K190" s="35"/>
      <c r="L190" s="34"/>
      <c r="M190" s="34"/>
      <c r="N190" s="34"/>
      <c r="O190" s="34"/>
      <c r="P190" s="34"/>
      <c r="Q190" s="34"/>
      <c r="R190" s="34"/>
      <c r="S190" s="34"/>
      <c r="T190" s="34"/>
      <c r="U190" s="34"/>
      <c r="V190" s="7">
        <f t="shared" si="11"/>
        <v>0</v>
      </c>
      <c r="W190" s="7">
        <f t="shared" si="12"/>
        <v>0</v>
      </c>
      <c r="X190" s="34"/>
      <c r="Y190" s="34"/>
      <c r="Z190" s="14" t="s">
        <v>582</v>
      </c>
      <c r="AA190" s="14">
        <v>0</v>
      </c>
      <c r="AB190" s="7">
        <f t="shared" si="13"/>
        <v>0</v>
      </c>
      <c r="AC190" s="7">
        <f t="shared" si="14"/>
        <v>36.3285</v>
      </c>
    </row>
    <row r="191" ht="42" spans="1:29">
      <c r="A191" s="7">
        <v>189</v>
      </c>
      <c r="B191" s="36" t="s">
        <v>593</v>
      </c>
      <c r="C191" s="36" t="s">
        <v>594</v>
      </c>
      <c r="D191" s="7" t="str">
        <f>VLOOKUP(C191,[1]Sheet1!$C$1:$G$368,5,FALSE)</f>
        <v>交通运输</v>
      </c>
      <c r="E191" s="33" t="s">
        <v>61</v>
      </c>
      <c r="F191" s="33">
        <v>89.2</v>
      </c>
      <c r="G191" s="7">
        <f t="shared" si="10"/>
        <v>40.14</v>
      </c>
      <c r="H191" s="33"/>
      <c r="I191" s="33"/>
      <c r="J191" s="33"/>
      <c r="K191" s="33"/>
      <c r="L191" s="33"/>
      <c r="M191" s="33"/>
      <c r="N191" s="33"/>
      <c r="O191" s="33"/>
      <c r="P191" s="33"/>
      <c r="Q191" s="33"/>
      <c r="R191" s="33"/>
      <c r="S191" s="33"/>
      <c r="T191" s="33" t="s">
        <v>595</v>
      </c>
      <c r="U191" s="33">
        <v>15</v>
      </c>
      <c r="V191" s="7">
        <f t="shared" si="11"/>
        <v>15</v>
      </c>
      <c r="W191" s="7">
        <f t="shared" si="12"/>
        <v>6.75</v>
      </c>
      <c r="X191" s="41" t="s">
        <v>596</v>
      </c>
      <c r="Y191" s="41"/>
      <c r="Z191" s="41" t="s">
        <v>597</v>
      </c>
      <c r="AA191" s="33">
        <v>4</v>
      </c>
      <c r="AB191" s="7">
        <f t="shared" si="13"/>
        <v>0.4</v>
      </c>
      <c r="AC191" s="7">
        <f t="shared" si="14"/>
        <v>47.29</v>
      </c>
    </row>
    <row r="192" spans="1:29">
      <c r="A192" s="7">
        <v>190</v>
      </c>
      <c r="B192" s="36" t="s">
        <v>598</v>
      </c>
      <c r="C192" s="36" t="s">
        <v>599</v>
      </c>
      <c r="D192" s="7" t="str">
        <f>VLOOKUP(C192,[1]Sheet1!$C$1:$G$368,5,FALSE)</f>
        <v>交通运输</v>
      </c>
      <c r="E192" s="37" t="s">
        <v>363</v>
      </c>
      <c r="F192" s="7">
        <v>90.36</v>
      </c>
      <c r="G192" s="7">
        <f t="shared" si="10"/>
        <v>40.662</v>
      </c>
      <c r="H192" s="7"/>
      <c r="I192" s="7"/>
      <c r="J192" s="7"/>
      <c r="K192" s="7"/>
      <c r="L192" s="7"/>
      <c r="M192" s="7"/>
      <c r="N192" s="7"/>
      <c r="O192" s="7"/>
      <c r="P192" s="7"/>
      <c r="Q192" s="7"/>
      <c r="R192" s="7"/>
      <c r="S192" s="7"/>
      <c r="T192" s="37" t="s">
        <v>270</v>
      </c>
      <c r="U192" s="7">
        <v>15</v>
      </c>
      <c r="V192" s="7">
        <f t="shared" si="11"/>
        <v>15</v>
      </c>
      <c r="W192" s="7">
        <f t="shared" si="12"/>
        <v>6.75</v>
      </c>
      <c r="X192" s="7"/>
      <c r="Y192" s="7"/>
      <c r="Z192" s="7"/>
      <c r="AA192" s="7"/>
      <c r="AB192" s="7">
        <f t="shared" si="13"/>
        <v>0</v>
      </c>
      <c r="AC192" s="7">
        <f t="shared" si="14"/>
        <v>47.412</v>
      </c>
    </row>
    <row r="193" spans="1:29">
      <c r="A193" s="7">
        <v>191</v>
      </c>
      <c r="B193" s="36" t="s">
        <v>600</v>
      </c>
      <c r="C193" s="36" t="s">
        <v>601</v>
      </c>
      <c r="D193" s="7" t="str">
        <f>VLOOKUP(C193,[1]Sheet1!$C$1:$G$368,5,FALSE)</f>
        <v>交通运输</v>
      </c>
      <c r="E193" s="7" t="s">
        <v>38</v>
      </c>
      <c r="F193" s="7">
        <v>84.81</v>
      </c>
      <c r="G193" s="7">
        <f t="shared" si="10"/>
        <v>38.1645</v>
      </c>
      <c r="H193" s="7"/>
      <c r="I193" s="7"/>
      <c r="J193" s="7"/>
      <c r="K193" s="7"/>
      <c r="L193" s="7"/>
      <c r="M193" s="7"/>
      <c r="N193" s="7"/>
      <c r="O193" s="7"/>
      <c r="P193" s="7"/>
      <c r="Q193" s="7"/>
      <c r="R193" s="7"/>
      <c r="S193" s="7"/>
      <c r="T193" s="7" t="s">
        <v>602</v>
      </c>
      <c r="U193" s="7">
        <v>7</v>
      </c>
      <c r="V193" s="7">
        <f t="shared" si="11"/>
        <v>7</v>
      </c>
      <c r="W193" s="7">
        <f t="shared" si="12"/>
        <v>3.15</v>
      </c>
      <c r="X193" s="7"/>
      <c r="Y193" s="7"/>
      <c r="Z193" s="7"/>
      <c r="AA193" s="7"/>
      <c r="AB193" s="7">
        <f t="shared" si="13"/>
        <v>0</v>
      </c>
      <c r="AC193" s="7">
        <f t="shared" si="14"/>
        <v>41.3145</v>
      </c>
    </row>
    <row r="194" spans="1:29">
      <c r="A194" s="7">
        <v>192</v>
      </c>
      <c r="B194" s="36" t="s">
        <v>603</v>
      </c>
      <c r="C194" s="36" t="s">
        <v>604</v>
      </c>
      <c r="D194" s="7" t="str">
        <f>VLOOKUP(C194,[1]Sheet1!$C$1:$G$368,5,FALSE)</f>
        <v>交通运输</v>
      </c>
      <c r="E194" s="7" t="s">
        <v>605</v>
      </c>
      <c r="F194" s="7">
        <v>88.32</v>
      </c>
      <c r="G194" s="7">
        <f t="shared" si="10"/>
        <v>39.744</v>
      </c>
      <c r="H194" s="7"/>
      <c r="I194" s="7"/>
      <c r="J194" s="7"/>
      <c r="K194" s="7"/>
      <c r="L194" s="7"/>
      <c r="M194" s="7"/>
      <c r="N194" s="7"/>
      <c r="O194" s="7"/>
      <c r="P194" s="7"/>
      <c r="Q194" s="7"/>
      <c r="R194" s="7"/>
      <c r="S194" s="7"/>
      <c r="T194" s="7"/>
      <c r="U194" s="7"/>
      <c r="V194" s="7">
        <f t="shared" si="11"/>
        <v>0</v>
      </c>
      <c r="W194" s="7">
        <f t="shared" si="12"/>
        <v>0</v>
      </c>
      <c r="X194" s="7"/>
      <c r="Y194" s="7"/>
      <c r="Z194" s="7"/>
      <c r="AA194" s="7"/>
      <c r="AB194" s="7">
        <f t="shared" si="13"/>
        <v>0</v>
      </c>
      <c r="AC194" s="7">
        <f t="shared" si="14"/>
        <v>39.744</v>
      </c>
    </row>
    <row r="195" spans="1:29">
      <c r="A195" s="7">
        <v>193</v>
      </c>
      <c r="B195" s="36" t="s">
        <v>606</v>
      </c>
      <c r="C195" s="36" t="s">
        <v>607</v>
      </c>
      <c r="D195" s="7" t="str">
        <f>VLOOKUP(C195,[1]Sheet1!$C$1:$G$368,5,FALSE)</f>
        <v>交通运输</v>
      </c>
      <c r="E195" s="7" t="s">
        <v>363</v>
      </c>
      <c r="F195" s="7">
        <v>85.61</v>
      </c>
      <c r="G195" s="7">
        <f t="shared" si="10"/>
        <v>38.5245</v>
      </c>
      <c r="H195" s="7"/>
      <c r="I195" s="7"/>
      <c r="J195" s="7"/>
      <c r="K195" s="7"/>
      <c r="L195" s="7"/>
      <c r="M195" s="7"/>
      <c r="N195" s="7"/>
      <c r="O195" s="7"/>
      <c r="P195" s="7"/>
      <c r="Q195" s="7"/>
      <c r="R195" s="7"/>
      <c r="S195" s="7"/>
      <c r="T195" s="7"/>
      <c r="U195" s="7"/>
      <c r="V195" s="7">
        <f t="shared" si="11"/>
        <v>0</v>
      </c>
      <c r="W195" s="7">
        <f t="shared" si="12"/>
        <v>0</v>
      </c>
      <c r="X195" s="7"/>
      <c r="Y195" s="7"/>
      <c r="Z195" s="7"/>
      <c r="AA195" s="7"/>
      <c r="AB195" s="7">
        <f t="shared" si="13"/>
        <v>0</v>
      </c>
      <c r="AC195" s="7">
        <f t="shared" si="14"/>
        <v>38.5245</v>
      </c>
    </row>
    <row r="196" spans="1:29">
      <c r="A196" s="7">
        <v>194</v>
      </c>
      <c r="B196" s="36" t="s">
        <v>608</v>
      </c>
      <c r="C196" s="36" t="s">
        <v>609</v>
      </c>
      <c r="D196" s="7" t="str">
        <f>VLOOKUP(C196,[1]Sheet1!$C$1:$G$368,5,FALSE)</f>
        <v>交通运输</v>
      </c>
      <c r="E196" s="37" t="s">
        <v>610</v>
      </c>
      <c r="F196" s="7">
        <v>86</v>
      </c>
      <c r="G196" s="7">
        <f t="shared" ref="G196:G259" si="15">F196*0.45</f>
        <v>38.7</v>
      </c>
      <c r="H196" s="7"/>
      <c r="I196" s="7"/>
      <c r="J196" s="7"/>
      <c r="K196" s="7"/>
      <c r="L196" s="7"/>
      <c r="M196" s="7"/>
      <c r="N196" s="7"/>
      <c r="O196" s="7"/>
      <c r="P196" s="7"/>
      <c r="Q196" s="7"/>
      <c r="R196" s="7"/>
      <c r="S196" s="7"/>
      <c r="T196" s="37" t="s">
        <v>611</v>
      </c>
      <c r="U196" s="7">
        <v>15</v>
      </c>
      <c r="V196" s="7">
        <f t="shared" ref="V196:V259" si="16">U196+S196+Q196+O196+M196+K196+I196</f>
        <v>15</v>
      </c>
      <c r="W196" s="7">
        <f t="shared" ref="W196:W259" si="17">V196*0.45</f>
        <v>6.75</v>
      </c>
      <c r="X196" s="7"/>
      <c r="Y196" s="7"/>
      <c r="Z196" s="7" t="s">
        <v>612</v>
      </c>
      <c r="AA196" s="7">
        <v>0</v>
      </c>
      <c r="AB196" s="7">
        <f t="shared" ref="AB196:AB259" si="18">AA196*0.1</f>
        <v>0</v>
      </c>
      <c r="AC196" s="7">
        <f t="shared" ref="AC196:AC259" si="19">AB196+W196+G196</f>
        <v>45.45</v>
      </c>
    </row>
    <row r="197" ht="56" spans="1:29">
      <c r="A197" s="7">
        <v>195</v>
      </c>
      <c r="B197" s="36" t="s">
        <v>613</v>
      </c>
      <c r="C197" s="36" t="s">
        <v>614</v>
      </c>
      <c r="D197" s="7" t="str">
        <f>VLOOKUP(C197,[1]Sheet1!$C$1:$G$368,5,FALSE)</f>
        <v>交通运输</v>
      </c>
      <c r="E197" s="37" t="s">
        <v>335</v>
      </c>
      <c r="F197" s="7">
        <v>86.2</v>
      </c>
      <c r="G197" s="7">
        <f t="shared" si="15"/>
        <v>38.79</v>
      </c>
      <c r="H197" s="7"/>
      <c r="I197" s="7"/>
      <c r="J197" s="7"/>
      <c r="K197" s="7"/>
      <c r="L197" s="7"/>
      <c r="M197" s="7"/>
      <c r="N197" s="7"/>
      <c r="O197" s="7"/>
      <c r="P197" s="7"/>
      <c r="Q197" s="7"/>
      <c r="R197" s="7"/>
      <c r="S197" s="7"/>
      <c r="T197" s="41" t="s">
        <v>611</v>
      </c>
      <c r="U197" s="7">
        <v>15</v>
      </c>
      <c r="V197" s="7">
        <f t="shared" si="16"/>
        <v>15</v>
      </c>
      <c r="W197" s="7">
        <f t="shared" si="17"/>
        <v>6.75</v>
      </c>
      <c r="X197" s="33" t="s">
        <v>615</v>
      </c>
      <c r="Y197" s="7"/>
      <c r="Z197" s="41" t="s">
        <v>616</v>
      </c>
      <c r="AA197" s="7">
        <v>3</v>
      </c>
      <c r="AB197" s="7">
        <f t="shared" si="18"/>
        <v>0.3</v>
      </c>
      <c r="AC197" s="7">
        <f t="shared" si="19"/>
        <v>45.84</v>
      </c>
    </row>
    <row r="198" spans="1:29">
      <c r="A198" s="7">
        <v>196</v>
      </c>
      <c r="B198" s="36" t="s">
        <v>617</v>
      </c>
      <c r="C198" s="36" t="s">
        <v>618</v>
      </c>
      <c r="D198" s="7" t="str">
        <f>VLOOKUP(C198,[1]Sheet1!$C$1:$G$368,5,FALSE)</f>
        <v>交通运输</v>
      </c>
      <c r="E198" s="37" t="s">
        <v>132</v>
      </c>
      <c r="F198" s="7">
        <v>87.75</v>
      </c>
      <c r="G198" s="7">
        <f t="shared" si="15"/>
        <v>39.4875</v>
      </c>
      <c r="H198" s="7"/>
      <c r="I198" s="7"/>
      <c r="J198" s="7"/>
      <c r="K198" s="7"/>
      <c r="L198" s="7"/>
      <c r="M198" s="7"/>
      <c r="N198" s="7"/>
      <c r="O198" s="7"/>
      <c r="P198" s="7"/>
      <c r="Q198" s="7"/>
      <c r="R198" s="7"/>
      <c r="S198" s="7"/>
      <c r="T198" s="7"/>
      <c r="U198" s="7"/>
      <c r="V198" s="7">
        <f t="shared" si="16"/>
        <v>0</v>
      </c>
      <c r="W198" s="7">
        <f t="shared" si="17"/>
        <v>0</v>
      </c>
      <c r="X198" s="7"/>
      <c r="Y198" s="7"/>
      <c r="Z198" s="37" t="s">
        <v>619</v>
      </c>
      <c r="AA198" s="7">
        <v>0</v>
      </c>
      <c r="AB198" s="7">
        <f t="shared" si="18"/>
        <v>0</v>
      </c>
      <c r="AC198" s="7">
        <f t="shared" si="19"/>
        <v>39.4875</v>
      </c>
    </row>
    <row r="199" spans="1:29">
      <c r="A199" s="7">
        <v>197</v>
      </c>
      <c r="B199" s="36" t="s">
        <v>620</v>
      </c>
      <c r="C199" s="36" t="s">
        <v>621</v>
      </c>
      <c r="D199" s="7" t="str">
        <f>VLOOKUP(C199,[1]Sheet1!$C$1:$G$368,5,FALSE)</f>
        <v>交通运输</v>
      </c>
      <c r="E199" s="37" t="s">
        <v>265</v>
      </c>
      <c r="F199" s="7">
        <v>85.68</v>
      </c>
      <c r="G199" s="7">
        <f t="shared" si="15"/>
        <v>38.556</v>
      </c>
      <c r="H199" s="7"/>
      <c r="I199" s="7"/>
      <c r="J199" s="7"/>
      <c r="K199" s="7"/>
      <c r="L199" s="7"/>
      <c r="M199" s="7"/>
      <c r="N199" s="7"/>
      <c r="O199" s="7"/>
      <c r="P199" s="7"/>
      <c r="Q199" s="7"/>
      <c r="R199" s="7"/>
      <c r="S199" s="7"/>
      <c r="T199" s="7"/>
      <c r="U199" s="7"/>
      <c r="V199" s="7">
        <f t="shared" si="16"/>
        <v>0</v>
      </c>
      <c r="W199" s="7">
        <f t="shared" si="17"/>
        <v>0</v>
      </c>
      <c r="X199" s="7"/>
      <c r="Y199" s="7"/>
      <c r="Z199" s="7"/>
      <c r="AA199" s="7"/>
      <c r="AB199" s="7">
        <f t="shared" si="18"/>
        <v>0</v>
      </c>
      <c r="AC199" s="7">
        <f t="shared" si="19"/>
        <v>38.556</v>
      </c>
    </row>
    <row r="200" spans="1:29">
      <c r="A200" s="7">
        <v>198</v>
      </c>
      <c r="B200" s="36" t="s">
        <v>622</v>
      </c>
      <c r="C200" s="36" t="s">
        <v>623</v>
      </c>
      <c r="D200" s="7" t="str">
        <f>VLOOKUP(C200,[1]Sheet1!$C$1:$G$368,5,FALSE)</f>
        <v>交通运输</v>
      </c>
      <c r="E200" s="37" t="s">
        <v>421</v>
      </c>
      <c r="F200" s="7">
        <v>86.27</v>
      </c>
      <c r="G200" s="7">
        <f t="shared" si="15"/>
        <v>38.8215</v>
      </c>
      <c r="H200" s="7"/>
      <c r="I200" s="7"/>
      <c r="J200" s="7"/>
      <c r="K200" s="7"/>
      <c r="L200" s="7"/>
      <c r="M200" s="7"/>
      <c r="N200" s="7"/>
      <c r="O200" s="7"/>
      <c r="P200" s="7"/>
      <c r="Q200" s="7"/>
      <c r="R200" s="7"/>
      <c r="S200" s="7"/>
      <c r="T200" s="46" t="s">
        <v>624</v>
      </c>
      <c r="U200" s="7">
        <v>0</v>
      </c>
      <c r="V200" s="7">
        <f t="shared" si="16"/>
        <v>0</v>
      </c>
      <c r="W200" s="7">
        <f t="shared" si="17"/>
        <v>0</v>
      </c>
      <c r="X200" s="7"/>
      <c r="Y200" s="7"/>
      <c r="Z200" s="7"/>
      <c r="AA200" s="7"/>
      <c r="AB200" s="7">
        <f t="shared" si="18"/>
        <v>0</v>
      </c>
      <c r="AC200" s="7">
        <f t="shared" si="19"/>
        <v>38.8215</v>
      </c>
    </row>
    <row r="201" spans="1:29">
      <c r="A201" s="7">
        <v>199</v>
      </c>
      <c r="B201" s="36" t="s">
        <v>625</v>
      </c>
      <c r="C201" s="36" t="s">
        <v>626</v>
      </c>
      <c r="D201" s="7" t="str">
        <f>VLOOKUP(C201,[1]Sheet1!$C$1:$G$368,5,FALSE)</f>
        <v>交通运输</v>
      </c>
      <c r="E201" s="7" t="s">
        <v>363</v>
      </c>
      <c r="F201" s="7">
        <v>85.26</v>
      </c>
      <c r="G201" s="7">
        <f t="shared" si="15"/>
        <v>38.367</v>
      </c>
      <c r="H201" s="7"/>
      <c r="I201" s="7"/>
      <c r="J201" s="7"/>
      <c r="K201" s="7"/>
      <c r="L201" s="7"/>
      <c r="M201" s="7"/>
      <c r="N201" s="7"/>
      <c r="O201" s="7"/>
      <c r="P201" s="7"/>
      <c r="Q201" s="7"/>
      <c r="R201" s="7"/>
      <c r="S201" s="7"/>
      <c r="T201" s="7" t="s">
        <v>627</v>
      </c>
      <c r="U201" s="7">
        <v>15</v>
      </c>
      <c r="V201" s="7">
        <f t="shared" si="16"/>
        <v>15</v>
      </c>
      <c r="W201" s="7">
        <f t="shared" si="17"/>
        <v>6.75</v>
      </c>
      <c r="X201" s="7"/>
      <c r="Y201" s="7"/>
      <c r="Z201" s="7" t="s">
        <v>628</v>
      </c>
      <c r="AA201" s="7">
        <v>2</v>
      </c>
      <c r="AB201" s="7">
        <f t="shared" si="18"/>
        <v>0.2</v>
      </c>
      <c r="AC201" s="7">
        <f t="shared" si="19"/>
        <v>45.317</v>
      </c>
    </row>
    <row r="202" spans="1:29">
      <c r="A202" s="7">
        <v>200</v>
      </c>
      <c r="B202" s="36" t="s">
        <v>629</v>
      </c>
      <c r="C202" s="36" t="s">
        <v>630</v>
      </c>
      <c r="D202" s="7" t="str">
        <f>VLOOKUP(C202,[1]Sheet1!$C$1:$G$368,5,FALSE)</f>
        <v>交通运输</v>
      </c>
      <c r="E202" s="10" t="s">
        <v>631</v>
      </c>
      <c r="F202" s="7">
        <v>87.49</v>
      </c>
      <c r="G202" s="7">
        <f t="shared" si="15"/>
        <v>39.3705</v>
      </c>
      <c r="H202" s="10"/>
      <c r="I202" s="10"/>
      <c r="J202" s="10"/>
      <c r="K202" s="10"/>
      <c r="L202" s="10"/>
      <c r="M202" s="10"/>
      <c r="N202" s="10"/>
      <c r="O202" s="10"/>
      <c r="P202" s="10"/>
      <c r="Q202" s="10"/>
      <c r="R202" s="10"/>
      <c r="S202" s="10"/>
      <c r="T202" s="47" t="s">
        <v>632</v>
      </c>
      <c r="U202" s="10">
        <v>5</v>
      </c>
      <c r="V202" s="7">
        <f t="shared" si="16"/>
        <v>5</v>
      </c>
      <c r="W202" s="7">
        <f t="shared" si="17"/>
        <v>2.25</v>
      </c>
      <c r="X202" s="10"/>
      <c r="Y202" s="10"/>
      <c r="Z202" s="10"/>
      <c r="AA202" s="7"/>
      <c r="AB202" s="7">
        <f t="shared" si="18"/>
        <v>0</v>
      </c>
      <c r="AC202" s="7">
        <f t="shared" si="19"/>
        <v>41.6205</v>
      </c>
    </row>
    <row r="203" ht="28" spans="1:29">
      <c r="A203" s="7">
        <v>201</v>
      </c>
      <c r="B203" s="36" t="s">
        <v>633</v>
      </c>
      <c r="C203" s="36" t="s">
        <v>634</v>
      </c>
      <c r="D203" s="7" t="str">
        <f>VLOOKUP(C203,[1]Sheet1!$C$1:$G$368,5,FALSE)</f>
        <v>交通运输</v>
      </c>
      <c r="E203" s="37" t="s">
        <v>610</v>
      </c>
      <c r="F203" s="7">
        <v>85.97</v>
      </c>
      <c r="G203" s="7">
        <f t="shared" si="15"/>
        <v>38.6865</v>
      </c>
      <c r="H203" s="10"/>
      <c r="I203" s="10"/>
      <c r="J203" s="10"/>
      <c r="K203" s="10"/>
      <c r="L203" s="10"/>
      <c r="M203" s="10"/>
      <c r="N203" s="10"/>
      <c r="O203" s="10"/>
      <c r="P203" s="10"/>
      <c r="Q203" s="10"/>
      <c r="R203" s="10"/>
      <c r="S203" s="10"/>
      <c r="T203" s="37" t="s">
        <v>635</v>
      </c>
      <c r="U203" s="10">
        <v>7</v>
      </c>
      <c r="V203" s="7">
        <f t="shared" si="16"/>
        <v>7</v>
      </c>
      <c r="W203" s="7">
        <f t="shared" si="17"/>
        <v>3.15</v>
      </c>
      <c r="X203" s="10"/>
      <c r="Y203" s="10"/>
      <c r="Z203" s="37" t="s">
        <v>636</v>
      </c>
      <c r="AA203" s="7">
        <v>0</v>
      </c>
      <c r="AB203" s="7">
        <f t="shared" si="18"/>
        <v>0</v>
      </c>
      <c r="AC203" s="7">
        <f t="shared" si="19"/>
        <v>41.8365</v>
      </c>
    </row>
    <row r="204" spans="1:29">
      <c r="A204" s="7">
        <v>202</v>
      </c>
      <c r="B204" s="36" t="s">
        <v>637</v>
      </c>
      <c r="C204" s="36" t="s">
        <v>638</v>
      </c>
      <c r="D204" s="7" t="str">
        <f>VLOOKUP(C204,[1]Sheet1!$C$1:$G$368,5,FALSE)</f>
        <v>交通运输</v>
      </c>
      <c r="E204" s="37" t="s">
        <v>486</v>
      </c>
      <c r="F204" s="7">
        <v>86.58</v>
      </c>
      <c r="G204" s="7">
        <f t="shared" si="15"/>
        <v>38.961</v>
      </c>
      <c r="H204" s="10"/>
      <c r="I204" s="10"/>
      <c r="J204" s="10"/>
      <c r="K204" s="10"/>
      <c r="L204" s="10"/>
      <c r="M204" s="10"/>
      <c r="N204" s="10"/>
      <c r="O204" s="10"/>
      <c r="P204" s="10"/>
      <c r="Q204" s="10"/>
      <c r="R204" s="10"/>
      <c r="S204" s="10"/>
      <c r="T204" s="10"/>
      <c r="U204" s="10"/>
      <c r="V204" s="7">
        <f t="shared" si="16"/>
        <v>0</v>
      </c>
      <c r="W204" s="7">
        <f t="shared" si="17"/>
        <v>0</v>
      </c>
      <c r="X204" s="10"/>
      <c r="Y204" s="10"/>
      <c r="Z204" s="10"/>
      <c r="AA204" s="7"/>
      <c r="AB204" s="7">
        <f t="shared" si="18"/>
        <v>0</v>
      </c>
      <c r="AC204" s="7">
        <f t="shared" si="19"/>
        <v>38.961</v>
      </c>
    </row>
    <row r="205" ht="28" spans="1:29">
      <c r="A205" s="7">
        <v>203</v>
      </c>
      <c r="B205" s="36" t="s">
        <v>639</v>
      </c>
      <c r="C205" s="36" t="s">
        <v>640</v>
      </c>
      <c r="D205" s="7" t="str">
        <f>VLOOKUP(C205,[1]Sheet1!$C$1:$G$368,5,FALSE)</f>
        <v>交通运输</v>
      </c>
      <c r="E205" s="37" t="s">
        <v>245</v>
      </c>
      <c r="F205" s="7">
        <v>89.79</v>
      </c>
      <c r="G205" s="7">
        <f t="shared" si="15"/>
        <v>40.4055</v>
      </c>
      <c r="H205" s="10"/>
      <c r="I205" s="10"/>
      <c r="J205" s="10"/>
      <c r="K205" s="10"/>
      <c r="L205" s="10"/>
      <c r="M205" s="10"/>
      <c r="N205" s="10"/>
      <c r="O205" s="10"/>
      <c r="P205" s="10"/>
      <c r="Q205" s="10"/>
      <c r="R205" s="10"/>
      <c r="S205" s="10"/>
      <c r="T205" s="37" t="s">
        <v>641</v>
      </c>
      <c r="U205" s="10">
        <v>10</v>
      </c>
      <c r="V205" s="7">
        <f t="shared" si="16"/>
        <v>10</v>
      </c>
      <c r="W205" s="7">
        <f t="shared" si="17"/>
        <v>4.5</v>
      </c>
      <c r="X205" s="10"/>
      <c r="Y205" s="10"/>
      <c r="Z205" s="10"/>
      <c r="AA205" s="7"/>
      <c r="AB205" s="7">
        <f t="shared" si="18"/>
        <v>0</v>
      </c>
      <c r="AC205" s="7">
        <f t="shared" si="19"/>
        <v>44.9055</v>
      </c>
    </row>
    <row r="206" ht="84" spans="1:29">
      <c r="A206" s="7">
        <v>204</v>
      </c>
      <c r="B206" s="36" t="s">
        <v>642</v>
      </c>
      <c r="C206" s="36" t="s">
        <v>643</v>
      </c>
      <c r="D206" s="7" t="str">
        <f>VLOOKUP(C206,[1]Sheet1!$C$1:$G$368,5,FALSE)</f>
        <v>交通运输</v>
      </c>
      <c r="E206" s="10" t="s">
        <v>256</v>
      </c>
      <c r="F206" s="7">
        <v>88.73</v>
      </c>
      <c r="G206" s="7">
        <f t="shared" si="15"/>
        <v>39.9285</v>
      </c>
      <c r="H206" s="10"/>
      <c r="I206" s="10"/>
      <c r="J206" s="10"/>
      <c r="K206" s="10"/>
      <c r="L206" s="10"/>
      <c r="M206" s="10"/>
      <c r="N206" s="10"/>
      <c r="O206" s="10"/>
      <c r="P206" s="10"/>
      <c r="Q206" s="10"/>
      <c r="R206" s="10"/>
      <c r="S206" s="10"/>
      <c r="T206" s="10"/>
      <c r="U206" s="10"/>
      <c r="V206" s="7">
        <f t="shared" si="16"/>
        <v>0</v>
      </c>
      <c r="W206" s="7">
        <f t="shared" si="17"/>
        <v>0</v>
      </c>
      <c r="X206" s="10" t="s">
        <v>113</v>
      </c>
      <c r="Y206" s="10"/>
      <c r="Z206" s="10" t="s">
        <v>644</v>
      </c>
      <c r="AA206" s="7">
        <v>1</v>
      </c>
      <c r="AB206" s="7">
        <f t="shared" si="18"/>
        <v>0.1</v>
      </c>
      <c r="AC206" s="7">
        <f t="shared" si="19"/>
        <v>40.0285</v>
      </c>
    </row>
    <row r="207" ht="42" spans="1:29">
      <c r="A207" s="7">
        <v>205</v>
      </c>
      <c r="B207" s="36" t="s">
        <v>645</v>
      </c>
      <c r="C207" s="36" t="s">
        <v>646</v>
      </c>
      <c r="D207" s="7" t="str">
        <f>VLOOKUP(C207,[1]Sheet1!$C$1:$G$368,5,FALSE)</f>
        <v>交通运输</v>
      </c>
      <c r="E207" s="10" t="s">
        <v>52</v>
      </c>
      <c r="F207" s="7">
        <v>86.32</v>
      </c>
      <c r="G207" s="7">
        <f t="shared" si="15"/>
        <v>38.844</v>
      </c>
      <c r="H207" s="10"/>
      <c r="I207" s="10"/>
      <c r="J207" s="10"/>
      <c r="K207" s="10"/>
      <c r="L207" s="10"/>
      <c r="M207" s="10"/>
      <c r="N207" s="10"/>
      <c r="O207" s="10"/>
      <c r="P207" s="10"/>
      <c r="Q207" s="10"/>
      <c r="R207" s="10"/>
      <c r="S207" s="10"/>
      <c r="T207" s="37" t="s">
        <v>647</v>
      </c>
      <c r="U207" s="10">
        <v>10</v>
      </c>
      <c r="V207" s="7">
        <f t="shared" si="16"/>
        <v>10</v>
      </c>
      <c r="W207" s="7">
        <f t="shared" si="17"/>
        <v>4.5</v>
      </c>
      <c r="X207" s="33" t="s">
        <v>648</v>
      </c>
      <c r="Y207" s="10"/>
      <c r="Z207" s="33" t="s">
        <v>649</v>
      </c>
      <c r="AA207" s="7">
        <v>3</v>
      </c>
      <c r="AB207" s="7">
        <f t="shared" si="18"/>
        <v>0.3</v>
      </c>
      <c r="AC207" s="7">
        <f t="shared" si="19"/>
        <v>43.644</v>
      </c>
    </row>
    <row r="208" ht="42" spans="1:29">
      <c r="A208" s="7">
        <v>206</v>
      </c>
      <c r="B208" s="36" t="s">
        <v>650</v>
      </c>
      <c r="C208" s="36" t="s">
        <v>651</v>
      </c>
      <c r="D208" s="7" t="str">
        <f>VLOOKUP(C208,[1]Sheet1!$C$1:$G$368,5,FALSE)</f>
        <v>交通运输</v>
      </c>
      <c r="E208" s="37" t="s">
        <v>134</v>
      </c>
      <c r="F208" s="7">
        <v>87.24</v>
      </c>
      <c r="G208" s="7">
        <f t="shared" si="15"/>
        <v>39.258</v>
      </c>
      <c r="H208" s="10"/>
      <c r="I208" s="10"/>
      <c r="J208" s="10"/>
      <c r="K208" s="10"/>
      <c r="L208" s="10"/>
      <c r="M208" s="10"/>
      <c r="N208" s="10"/>
      <c r="O208" s="10"/>
      <c r="P208" s="10"/>
      <c r="Q208" s="10"/>
      <c r="R208" s="10"/>
      <c r="S208" s="10"/>
      <c r="T208" s="37" t="s">
        <v>428</v>
      </c>
      <c r="U208" s="10">
        <v>10</v>
      </c>
      <c r="V208" s="7">
        <f t="shared" si="16"/>
        <v>10</v>
      </c>
      <c r="W208" s="7">
        <f t="shared" si="17"/>
        <v>4.5</v>
      </c>
      <c r="X208" s="10"/>
      <c r="Y208" s="10"/>
      <c r="Z208" s="37" t="s">
        <v>652</v>
      </c>
      <c r="AA208" s="7">
        <v>0</v>
      </c>
      <c r="AB208" s="7">
        <f t="shared" si="18"/>
        <v>0</v>
      </c>
      <c r="AC208" s="7">
        <f t="shared" si="19"/>
        <v>43.758</v>
      </c>
    </row>
    <row r="209" ht="28" spans="1:29">
      <c r="A209" s="7">
        <v>207</v>
      </c>
      <c r="B209" s="36" t="s">
        <v>653</v>
      </c>
      <c r="C209" s="36" t="s">
        <v>654</v>
      </c>
      <c r="D209" s="7" t="str">
        <f>VLOOKUP(C209,[1]Sheet1!$C$1:$G$368,5,FALSE)</f>
        <v>交通运输</v>
      </c>
      <c r="E209" s="37" t="s">
        <v>66</v>
      </c>
      <c r="F209" s="7">
        <v>85.51</v>
      </c>
      <c r="G209" s="7">
        <f t="shared" si="15"/>
        <v>38.4795</v>
      </c>
      <c r="H209" s="10"/>
      <c r="I209" s="10"/>
      <c r="J209" s="10"/>
      <c r="K209" s="10"/>
      <c r="L209" s="10"/>
      <c r="M209" s="10"/>
      <c r="N209" s="10"/>
      <c r="O209" s="10"/>
      <c r="P209" s="10"/>
      <c r="Q209" s="10"/>
      <c r="R209" s="10"/>
      <c r="S209" s="10"/>
      <c r="T209" s="10"/>
      <c r="U209" s="10"/>
      <c r="V209" s="7">
        <f t="shared" si="16"/>
        <v>0</v>
      </c>
      <c r="W209" s="7">
        <f t="shared" si="17"/>
        <v>0</v>
      </c>
      <c r="X209" s="10"/>
      <c r="Y209" s="10"/>
      <c r="Z209" s="10" t="s">
        <v>649</v>
      </c>
      <c r="AA209" s="7">
        <v>0</v>
      </c>
      <c r="AB209" s="7">
        <f t="shared" si="18"/>
        <v>0</v>
      </c>
      <c r="AC209" s="7">
        <f t="shared" si="19"/>
        <v>38.4795</v>
      </c>
    </row>
    <row r="210" ht="126" spans="1:29">
      <c r="A210" s="7">
        <v>208</v>
      </c>
      <c r="B210" s="36" t="s">
        <v>655</v>
      </c>
      <c r="C210" s="36" t="s">
        <v>656</v>
      </c>
      <c r="D210" s="7" t="str">
        <f>VLOOKUP(C210,[1]Sheet1!$C$1:$G$368,5,FALSE)</f>
        <v>交通运输</v>
      </c>
      <c r="E210" s="37" t="s">
        <v>50</v>
      </c>
      <c r="F210" s="7">
        <v>88.89</v>
      </c>
      <c r="G210" s="7">
        <f t="shared" si="15"/>
        <v>40.0005</v>
      </c>
      <c r="H210" s="10"/>
      <c r="I210" s="10"/>
      <c r="J210" s="10"/>
      <c r="K210" s="10"/>
      <c r="L210" s="10"/>
      <c r="M210" s="10"/>
      <c r="N210" s="10"/>
      <c r="O210" s="10"/>
      <c r="P210" s="10"/>
      <c r="Q210" s="10"/>
      <c r="R210" s="10"/>
      <c r="S210" s="10"/>
      <c r="T210" s="37" t="s">
        <v>657</v>
      </c>
      <c r="U210" s="10">
        <v>5</v>
      </c>
      <c r="V210" s="7">
        <f t="shared" si="16"/>
        <v>5</v>
      </c>
      <c r="W210" s="7">
        <f t="shared" si="17"/>
        <v>2.25</v>
      </c>
      <c r="X210" s="37" t="s">
        <v>658</v>
      </c>
      <c r="Y210" s="10"/>
      <c r="Z210" s="37" t="s">
        <v>659</v>
      </c>
      <c r="AA210" s="7">
        <v>2</v>
      </c>
      <c r="AB210" s="7">
        <f t="shared" si="18"/>
        <v>0.2</v>
      </c>
      <c r="AC210" s="7">
        <f t="shared" si="19"/>
        <v>42.4505</v>
      </c>
    </row>
    <row r="211" ht="238" spans="1:29">
      <c r="A211" s="7">
        <v>209</v>
      </c>
      <c r="B211" s="36" t="s">
        <v>660</v>
      </c>
      <c r="C211" s="36" t="s">
        <v>661</v>
      </c>
      <c r="D211" s="7" t="str">
        <f>VLOOKUP(C211,[1]Sheet1!$C$1:$G$368,5,FALSE)</f>
        <v>交通运输</v>
      </c>
      <c r="E211" s="44" t="s">
        <v>46</v>
      </c>
      <c r="F211" s="33">
        <v>90.56</v>
      </c>
      <c r="G211" s="7">
        <f t="shared" si="15"/>
        <v>40.752</v>
      </c>
      <c r="H211" s="44"/>
      <c r="I211" s="44"/>
      <c r="J211" s="44"/>
      <c r="K211" s="44"/>
      <c r="L211" s="44"/>
      <c r="M211" s="44"/>
      <c r="N211" s="44"/>
      <c r="O211" s="44"/>
      <c r="P211" s="44"/>
      <c r="Q211" s="44"/>
      <c r="R211" s="44"/>
      <c r="S211" s="44"/>
      <c r="T211" s="44" t="s">
        <v>662</v>
      </c>
      <c r="U211" s="44">
        <v>5</v>
      </c>
      <c r="V211" s="7">
        <f t="shared" si="16"/>
        <v>5</v>
      </c>
      <c r="W211" s="7">
        <f t="shared" si="17"/>
        <v>2.25</v>
      </c>
      <c r="X211" s="44" t="s">
        <v>663</v>
      </c>
      <c r="Y211" s="44" t="s">
        <v>664</v>
      </c>
      <c r="Z211" s="44" t="s">
        <v>665</v>
      </c>
      <c r="AA211" s="33">
        <v>8</v>
      </c>
      <c r="AB211" s="7">
        <f t="shared" si="18"/>
        <v>0.8</v>
      </c>
      <c r="AC211" s="7">
        <f t="shared" si="19"/>
        <v>43.802</v>
      </c>
    </row>
    <row r="212" s="2" customFormat="1" ht="224" spans="1:29">
      <c r="A212" s="7">
        <v>210</v>
      </c>
      <c r="B212" s="36" t="s">
        <v>666</v>
      </c>
      <c r="C212" s="36" t="s">
        <v>667</v>
      </c>
      <c r="D212" s="7" t="str">
        <f>VLOOKUP(C212,[1]Sheet1!$C$1:$G$368,5,FALSE)</f>
        <v>交通运输</v>
      </c>
      <c r="E212" s="10" t="s">
        <v>276</v>
      </c>
      <c r="F212" s="7">
        <v>89.47</v>
      </c>
      <c r="G212" s="7">
        <f t="shared" si="15"/>
        <v>40.2615</v>
      </c>
      <c r="H212" s="33" t="s">
        <v>668</v>
      </c>
      <c r="I212" s="33">
        <v>12</v>
      </c>
      <c r="J212" s="33"/>
      <c r="K212" s="33"/>
      <c r="L212" s="33"/>
      <c r="M212" s="33"/>
      <c r="N212" s="33"/>
      <c r="O212" s="33"/>
      <c r="P212" s="33"/>
      <c r="Q212" s="33"/>
      <c r="R212" s="33"/>
      <c r="S212" s="33"/>
      <c r="T212" s="33" t="s">
        <v>669</v>
      </c>
      <c r="U212" s="33">
        <v>4</v>
      </c>
      <c r="V212" s="7">
        <f t="shared" si="16"/>
        <v>16</v>
      </c>
      <c r="W212" s="7">
        <f t="shared" si="17"/>
        <v>7.2</v>
      </c>
      <c r="X212" s="33" t="s">
        <v>670</v>
      </c>
      <c r="Y212" s="33"/>
      <c r="Z212" s="33" t="s">
        <v>671</v>
      </c>
      <c r="AA212" s="33">
        <v>7</v>
      </c>
      <c r="AB212" s="7">
        <f t="shared" si="18"/>
        <v>0.7</v>
      </c>
      <c r="AC212" s="7">
        <f t="shared" si="19"/>
        <v>48.1615</v>
      </c>
    </row>
    <row r="213" ht="42" spans="1:29">
      <c r="A213" s="7">
        <v>211</v>
      </c>
      <c r="B213" s="36" t="s">
        <v>672</v>
      </c>
      <c r="C213" s="36" t="s">
        <v>673</v>
      </c>
      <c r="D213" s="7" t="str">
        <f>VLOOKUP(C213,[1]Sheet1!$C$1:$G$368,5,FALSE)</f>
        <v>物流工程与管理</v>
      </c>
      <c r="E213" s="37" t="s">
        <v>108</v>
      </c>
      <c r="F213" s="7">
        <v>84.94</v>
      </c>
      <c r="G213" s="7">
        <f t="shared" si="15"/>
        <v>38.223</v>
      </c>
      <c r="H213" s="10"/>
      <c r="I213" s="10"/>
      <c r="J213" s="10"/>
      <c r="K213" s="10"/>
      <c r="L213" s="10"/>
      <c r="M213" s="10"/>
      <c r="N213" s="10"/>
      <c r="O213" s="10"/>
      <c r="P213" s="10"/>
      <c r="Q213" s="10"/>
      <c r="R213" s="10"/>
      <c r="S213" s="10"/>
      <c r="T213" s="37" t="s">
        <v>674</v>
      </c>
      <c r="U213" s="10">
        <v>7</v>
      </c>
      <c r="V213" s="7">
        <f t="shared" si="16"/>
        <v>7</v>
      </c>
      <c r="W213" s="7">
        <f t="shared" si="17"/>
        <v>3.15</v>
      </c>
      <c r="X213" s="37" t="s">
        <v>675</v>
      </c>
      <c r="Y213" s="10">
        <v>2</v>
      </c>
      <c r="Z213" s="10" t="s">
        <v>652</v>
      </c>
      <c r="AA213" s="7">
        <v>2</v>
      </c>
      <c r="AB213" s="7">
        <v>0.2</v>
      </c>
      <c r="AC213" s="7">
        <f t="shared" si="19"/>
        <v>41.573</v>
      </c>
    </row>
    <row r="214" ht="405" spans="1:29">
      <c r="A214" s="7">
        <v>212</v>
      </c>
      <c r="B214" s="36" t="s">
        <v>676</v>
      </c>
      <c r="C214" s="36" t="s">
        <v>677</v>
      </c>
      <c r="D214" s="7" t="str">
        <f>VLOOKUP(C214,[1]Sheet1!$C$1:$G$368,5,FALSE)</f>
        <v>物流工程与管理</v>
      </c>
      <c r="E214" s="37" t="s">
        <v>678</v>
      </c>
      <c r="F214" s="7">
        <v>89.45</v>
      </c>
      <c r="G214" s="7">
        <f t="shared" si="15"/>
        <v>40.2525</v>
      </c>
      <c r="H214" s="10"/>
      <c r="I214" s="10"/>
      <c r="J214" s="10"/>
      <c r="K214" s="10"/>
      <c r="L214" s="10"/>
      <c r="M214" s="10"/>
      <c r="N214" s="10"/>
      <c r="O214" s="10"/>
      <c r="P214" s="10"/>
      <c r="Q214" s="10"/>
      <c r="R214" s="47" t="s">
        <v>679</v>
      </c>
      <c r="S214" s="10">
        <v>3</v>
      </c>
      <c r="T214" s="37" t="s">
        <v>680</v>
      </c>
      <c r="U214" s="10">
        <v>4</v>
      </c>
      <c r="V214" s="7">
        <f t="shared" si="16"/>
        <v>7</v>
      </c>
      <c r="W214" s="7">
        <f t="shared" si="17"/>
        <v>3.15</v>
      </c>
      <c r="X214" s="10"/>
      <c r="Y214" s="10"/>
      <c r="Z214" s="10" t="s">
        <v>652</v>
      </c>
      <c r="AA214" s="7">
        <v>0</v>
      </c>
      <c r="AB214" s="7">
        <f t="shared" si="18"/>
        <v>0</v>
      </c>
      <c r="AC214" s="7">
        <f t="shared" si="19"/>
        <v>43.4025</v>
      </c>
    </row>
    <row r="215" ht="56" spans="1:29">
      <c r="A215" s="7">
        <v>213</v>
      </c>
      <c r="B215" s="36" t="s">
        <v>681</v>
      </c>
      <c r="C215" s="36" t="s">
        <v>682</v>
      </c>
      <c r="D215" s="7" t="str">
        <f>VLOOKUP(C215,[1]Sheet1!$C$1:$G$368,5,FALSE)</f>
        <v>物流工程与管理</v>
      </c>
      <c r="E215" s="37" t="s">
        <v>683</v>
      </c>
      <c r="F215" s="7">
        <v>87.4</v>
      </c>
      <c r="G215" s="7">
        <f t="shared" si="15"/>
        <v>39.33</v>
      </c>
      <c r="H215" s="10"/>
      <c r="I215" s="10"/>
      <c r="J215" s="10"/>
      <c r="K215" s="10"/>
      <c r="L215" s="10"/>
      <c r="M215" s="10"/>
      <c r="N215" s="10"/>
      <c r="O215" s="10"/>
      <c r="P215" s="10"/>
      <c r="Q215" s="10"/>
      <c r="R215" s="10"/>
      <c r="S215" s="10"/>
      <c r="T215" s="37" t="s">
        <v>680</v>
      </c>
      <c r="U215" s="10">
        <v>4</v>
      </c>
      <c r="V215" s="7">
        <f t="shared" si="16"/>
        <v>4</v>
      </c>
      <c r="W215" s="7">
        <f t="shared" si="17"/>
        <v>1.8</v>
      </c>
      <c r="X215" s="10"/>
      <c r="Y215" s="10"/>
      <c r="Z215" s="37" t="s">
        <v>684</v>
      </c>
      <c r="AA215" s="7">
        <v>0.5</v>
      </c>
      <c r="AB215" s="7">
        <f t="shared" si="18"/>
        <v>0.05</v>
      </c>
      <c r="AC215" s="7">
        <f t="shared" si="19"/>
        <v>41.18</v>
      </c>
    </row>
    <row r="216" ht="42" spans="1:29">
      <c r="A216" s="7">
        <v>214</v>
      </c>
      <c r="B216" s="36" t="s">
        <v>685</v>
      </c>
      <c r="C216" s="36" t="s">
        <v>686</v>
      </c>
      <c r="D216" s="7" t="str">
        <f>VLOOKUP(C216,[1]Sheet1!$C$1:$G$368,5,FALSE)</f>
        <v>物流工程与管理</v>
      </c>
      <c r="E216" s="33" t="s">
        <v>469</v>
      </c>
      <c r="F216" s="33">
        <v>86.44</v>
      </c>
      <c r="G216" s="7">
        <f t="shared" si="15"/>
        <v>38.898</v>
      </c>
      <c r="H216" s="33"/>
      <c r="I216" s="33"/>
      <c r="J216" s="33"/>
      <c r="K216" s="33"/>
      <c r="L216" s="33"/>
      <c r="M216" s="33"/>
      <c r="N216" s="33"/>
      <c r="O216" s="33"/>
      <c r="P216" s="33"/>
      <c r="Q216" s="33"/>
      <c r="R216" s="33"/>
      <c r="S216" s="33"/>
      <c r="T216" s="33" t="s">
        <v>687</v>
      </c>
      <c r="U216" s="33">
        <v>15</v>
      </c>
      <c r="V216" s="7">
        <f t="shared" si="16"/>
        <v>15</v>
      </c>
      <c r="W216" s="7">
        <f t="shared" si="17"/>
        <v>6.75</v>
      </c>
      <c r="X216" s="33"/>
      <c r="Y216" s="10"/>
      <c r="Z216" s="33" t="s">
        <v>688</v>
      </c>
      <c r="AA216" s="33">
        <v>0</v>
      </c>
      <c r="AB216" s="7">
        <f t="shared" si="18"/>
        <v>0</v>
      </c>
      <c r="AC216" s="7">
        <f t="shared" si="19"/>
        <v>45.648</v>
      </c>
    </row>
    <row r="217" ht="42" spans="1:29">
      <c r="A217" s="7">
        <v>215</v>
      </c>
      <c r="B217" s="36" t="s">
        <v>689</v>
      </c>
      <c r="C217" s="36" t="s">
        <v>690</v>
      </c>
      <c r="D217" s="7" t="str">
        <f>VLOOKUP(C217,[1]Sheet1!$C$1:$G$368,5,FALSE)</f>
        <v>物流工程与管理</v>
      </c>
      <c r="E217" s="37" t="s">
        <v>112</v>
      </c>
      <c r="F217" s="7">
        <v>91.06</v>
      </c>
      <c r="G217" s="7">
        <f t="shared" si="15"/>
        <v>40.977</v>
      </c>
      <c r="H217" s="10"/>
      <c r="I217" s="10"/>
      <c r="J217" s="10"/>
      <c r="K217" s="10"/>
      <c r="L217" s="10"/>
      <c r="M217" s="10"/>
      <c r="N217" s="10"/>
      <c r="O217" s="10"/>
      <c r="P217" s="10"/>
      <c r="Q217" s="10"/>
      <c r="R217" s="10"/>
      <c r="S217" s="10"/>
      <c r="T217" s="37" t="s">
        <v>687</v>
      </c>
      <c r="U217" s="10">
        <v>15</v>
      </c>
      <c r="V217" s="7">
        <f t="shared" si="16"/>
        <v>15</v>
      </c>
      <c r="W217" s="7">
        <f t="shared" si="17"/>
        <v>6.75</v>
      </c>
      <c r="X217" s="37" t="s">
        <v>691</v>
      </c>
      <c r="Y217" s="10"/>
      <c r="Z217" s="37" t="s">
        <v>688</v>
      </c>
      <c r="AA217" s="7">
        <v>1</v>
      </c>
      <c r="AB217" s="7">
        <f t="shared" si="18"/>
        <v>0.1</v>
      </c>
      <c r="AC217" s="7">
        <f t="shared" si="19"/>
        <v>47.827</v>
      </c>
    </row>
    <row r="218" ht="126" spans="1:29">
      <c r="A218" s="7">
        <v>216</v>
      </c>
      <c r="B218" s="36" t="s">
        <v>692</v>
      </c>
      <c r="C218" s="36" t="s">
        <v>693</v>
      </c>
      <c r="D218" s="7" t="str">
        <f>VLOOKUP(C218,[1]Sheet1!$C$1:$G$368,5,FALSE)</f>
        <v>物流工程与管理</v>
      </c>
      <c r="E218" s="10" t="s">
        <v>195</v>
      </c>
      <c r="F218" s="7">
        <v>86.08</v>
      </c>
      <c r="G218" s="7">
        <f t="shared" si="15"/>
        <v>38.736</v>
      </c>
      <c r="H218" s="10"/>
      <c r="I218" s="10"/>
      <c r="J218" s="10"/>
      <c r="K218" s="10"/>
      <c r="L218" s="10"/>
      <c r="M218" s="10"/>
      <c r="N218" s="10"/>
      <c r="O218" s="10"/>
      <c r="P218" s="10"/>
      <c r="Q218" s="10"/>
      <c r="R218" s="10"/>
      <c r="S218" s="10"/>
      <c r="T218" s="10" t="s">
        <v>694</v>
      </c>
      <c r="U218" s="10">
        <v>17</v>
      </c>
      <c r="V218" s="7">
        <f t="shared" si="16"/>
        <v>17</v>
      </c>
      <c r="W218" s="7">
        <f t="shared" si="17"/>
        <v>7.65</v>
      </c>
      <c r="X218" s="10" t="s">
        <v>695</v>
      </c>
      <c r="Y218" s="10" t="s">
        <v>696</v>
      </c>
      <c r="Z218" s="10" t="s">
        <v>697</v>
      </c>
      <c r="AA218" s="7">
        <v>8</v>
      </c>
      <c r="AB218" s="7">
        <f t="shared" si="18"/>
        <v>0.8</v>
      </c>
      <c r="AC218" s="7">
        <f t="shared" si="19"/>
        <v>47.186</v>
      </c>
    </row>
    <row r="219" ht="42" spans="1:29">
      <c r="A219" s="7">
        <v>217</v>
      </c>
      <c r="B219" s="36">
        <v>2021211423</v>
      </c>
      <c r="C219" s="36" t="s">
        <v>698</v>
      </c>
      <c r="D219" s="7" t="str">
        <f>VLOOKUP(C219,[1]Sheet1!$C$1:$G$368,5,FALSE)</f>
        <v>物流工程与管理</v>
      </c>
      <c r="E219" s="33" t="s">
        <v>120</v>
      </c>
      <c r="F219" s="33">
        <v>92.75</v>
      </c>
      <c r="G219" s="7">
        <f t="shared" si="15"/>
        <v>41.7375</v>
      </c>
      <c r="H219" s="33"/>
      <c r="I219" s="33"/>
      <c r="J219" s="33"/>
      <c r="K219" s="33"/>
      <c r="L219" s="33"/>
      <c r="M219" s="33"/>
      <c r="N219" s="33"/>
      <c r="O219" s="33"/>
      <c r="P219" s="33"/>
      <c r="Q219" s="33"/>
      <c r="R219" s="33"/>
      <c r="S219" s="33"/>
      <c r="T219" s="7" t="s">
        <v>699</v>
      </c>
      <c r="U219" s="7">
        <v>0</v>
      </c>
      <c r="V219" s="7">
        <f t="shared" si="16"/>
        <v>0</v>
      </c>
      <c r="W219" s="7">
        <f t="shared" si="17"/>
        <v>0</v>
      </c>
      <c r="X219" s="33"/>
      <c r="Y219" s="33"/>
      <c r="Z219" s="33" t="s">
        <v>700</v>
      </c>
      <c r="AA219" s="33">
        <v>4</v>
      </c>
      <c r="AB219" s="7">
        <f t="shared" si="18"/>
        <v>0.4</v>
      </c>
      <c r="AC219" s="7">
        <f t="shared" si="19"/>
        <v>42.1375</v>
      </c>
    </row>
    <row r="220" ht="28" spans="1:29">
      <c r="A220" s="7">
        <v>218</v>
      </c>
      <c r="B220" s="36" t="s">
        <v>701</v>
      </c>
      <c r="C220" s="36" t="s">
        <v>702</v>
      </c>
      <c r="D220" s="7" t="str">
        <f>VLOOKUP(C220,[1]Sheet1!$C$1:$G$368,5,FALSE)</f>
        <v>物流工程与管理</v>
      </c>
      <c r="E220" s="10" t="s">
        <v>198</v>
      </c>
      <c r="F220" s="7">
        <v>91.34</v>
      </c>
      <c r="G220" s="7">
        <f t="shared" si="15"/>
        <v>41.103</v>
      </c>
      <c r="H220" s="10"/>
      <c r="I220" s="10"/>
      <c r="J220" s="10"/>
      <c r="K220" s="10"/>
      <c r="L220" s="10"/>
      <c r="M220" s="10"/>
      <c r="N220" s="10"/>
      <c r="O220" s="10"/>
      <c r="P220" s="10"/>
      <c r="Q220" s="10"/>
      <c r="R220" s="10"/>
      <c r="S220" s="10"/>
      <c r="T220" s="10"/>
      <c r="U220" s="10"/>
      <c r="V220" s="7">
        <f t="shared" si="16"/>
        <v>0</v>
      </c>
      <c r="W220" s="7">
        <f t="shared" si="17"/>
        <v>0</v>
      </c>
      <c r="X220" s="10"/>
      <c r="Y220" s="10"/>
      <c r="Z220" s="10" t="s">
        <v>649</v>
      </c>
      <c r="AA220" s="7">
        <v>0</v>
      </c>
      <c r="AB220" s="7">
        <f t="shared" si="18"/>
        <v>0</v>
      </c>
      <c r="AC220" s="7">
        <f t="shared" si="19"/>
        <v>41.103</v>
      </c>
    </row>
    <row r="221" ht="28" spans="1:29">
      <c r="A221" s="7">
        <v>219</v>
      </c>
      <c r="B221" s="36" t="s">
        <v>703</v>
      </c>
      <c r="C221" s="36" t="s">
        <v>704</v>
      </c>
      <c r="D221" s="7" t="str">
        <f>VLOOKUP(C221,[1]Sheet1!$C$1:$G$368,5,FALSE)</f>
        <v>物流工程与管理</v>
      </c>
      <c r="E221" s="37" t="s">
        <v>705</v>
      </c>
      <c r="F221" s="7">
        <v>88.03</v>
      </c>
      <c r="G221" s="7">
        <f t="shared" si="15"/>
        <v>39.6135</v>
      </c>
      <c r="H221" s="10"/>
      <c r="I221" s="10"/>
      <c r="J221" s="10"/>
      <c r="K221" s="10"/>
      <c r="L221" s="10"/>
      <c r="M221" s="10"/>
      <c r="N221" s="10"/>
      <c r="O221" s="10"/>
      <c r="P221" s="10"/>
      <c r="Q221" s="10"/>
      <c r="R221" s="10"/>
      <c r="S221" s="10"/>
      <c r="T221" s="10"/>
      <c r="U221" s="10"/>
      <c r="V221" s="7">
        <f t="shared" si="16"/>
        <v>0</v>
      </c>
      <c r="W221" s="7">
        <f t="shared" si="17"/>
        <v>0</v>
      </c>
      <c r="X221" s="10"/>
      <c r="Y221" s="10"/>
      <c r="Z221" s="10" t="s">
        <v>649</v>
      </c>
      <c r="AA221" s="7">
        <v>0</v>
      </c>
      <c r="AB221" s="7">
        <f t="shared" si="18"/>
        <v>0</v>
      </c>
      <c r="AC221" s="7">
        <f t="shared" si="19"/>
        <v>39.6135</v>
      </c>
    </row>
    <row r="222" ht="42" spans="1:29">
      <c r="A222" s="7">
        <v>220</v>
      </c>
      <c r="B222" s="8" t="s">
        <v>706</v>
      </c>
      <c r="C222" s="7" t="s">
        <v>707</v>
      </c>
      <c r="D222" s="7" t="str">
        <f>VLOOKUP(C222,[1]Sheet1!$C$1:$G$368,5,FALSE)</f>
        <v>交通运输</v>
      </c>
      <c r="E222" s="7" t="s">
        <v>708</v>
      </c>
      <c r="F222" s="7">
        <v>83.19</v>
      </c>
      <c r="G222" s="7">
        <f t="shared" si="15"/>
        <v>37.4355</v>
      </c>
      <c r="H222" s="7"/>
      <c r="I222" s="7"/>
      <c r="J222" s="7"/>
      <c r="K222" s="7"/>
      <c r="L222" s="7"/>
      <c r="M222" s="7"/>
      <c r="N222" s="7"/>
      <c r="O222" s="7"/>
      <c r="P222" s="7"/>
      <c r="Q222" s="7"/>
      <c r="R222" s="7"/>
      <c r="S222" s="7"/>
      <c r="T222" s="7" t="s">
        <v>709</v>
      </c>
      <c r="U222" s="7">
        <v>10</v>
      </c>
      <c r="V222" s="7">
        <f t="shared" si="16"/>
        <v>10</v>
      </c>
      <c r="W222" s="7">
        <f t="shared" si="17"/>
        <v>4.5</v>
      </c>
      <c r="X222" s="7" t="s">
        <v>374</v>
      </c>
      <c r="Y222" s="7"/>
      <c r="Z222" s="7"/>
      <c r="AA222" s="7">
        <v>1</v>
      </c>
      <c r="AB222" s="7">
        <f t="shared" si="18"/>
        <v>0.1</v>
      </c>
      <c r="AC222" s="7">
        <f t="shared" si="19"/>
        <v>42.0355</v>
      </c>
    </row>
    <row r="223" spans="1:29">
      <c r="A223" s="7">
        <v>221</v>
      </c>
      <c r="B223" s="7">
        <v>2021211328</v>
      </c>
      <c r="C223" s="7" t="s">
        <v>710</v>
      </c>
      <c r="D223" s="7" t="str">
        <f>VLOOKUP(C223,[1]Sheet1!$C$1:$G$368,5,FALSE)</f>
        <v>交通运输</v>
      </c>
      <c r="E223" s="7" t="s">
        <v>489</v>
      </c>
      <c r="F223" s="7">
        <v>86.2</v>
      </c>
      <c r="G223" s="7">
        <f t="shared" si="15"/>
        <v>38.79</v>
      </c>
      <c r="H223" s="7"/>
      <c r="I223" s="7"/>
      <c r="J223" s="7"/>
      <c r="K223" s="7"/>
      <c r="L223" s="7"/>
      <c r="M223" s="7"/>
      <c r="N223" s="7"/>
      <c r="O223" s="7"/>
      <c r="P223" s="7"/>
      <c r="Q223" s="7"/>
      <c r="R223" s="7"/>
      <c r="S223" s="7"/>
      <c r="T223" s="7"/>
      <c r="U223" s="7"/>
      <c r="V223" s="7">
        <f t="shared" si="16"/>
        <v>0</v>
      </c>
      <c r="W223" s="7">
        <f t="shared" si="17"/>
        <v>0</v>
      </c>
      <c r="X223" s="7"/>
      <c r="Y223" s="7"/>
      <c r="Z223" s="7"/>
      <c r="AA223" s="7"/>
      <c r="AB223" s="7">
        <f t="shared" si="18"/>
        <v>0</v>
      </c>
      <c r="AC223" s="7">
        <f t="shared" si="19"/>
        <v>38.79</v>
      </c>
    </row>
    <row r="224" ht="42" spans="1:29">
      <c r="A224" s="7">
        <v>222</v>
      </c>
      <c r="B224" s="8">
        <v>2021211334</v>
      </c>
      <c r="C224" s="7" t="s">
        <v>711</v>
      </c>
      <c r="D224" s="7" t="str">
        <f>VLOOKUP(C224,[1]Sheet1!$C$1:$G$368,5,FALSE)</f>
        <v>交通运输</v>
      </c>
      <c r="E224" s="7" t="s">
        <v>55</v>
      </c>
      <c r="F224" s="23">
        <v>86.21</v>
      </c>
      <c r="G224" s="7">
        <f t="shared" si="15"/>
        <v>38.7945</v>
      </c>
      <c r="H224" s="7"/>
      <c r="I224" s="7"/>
      <c r="J224" s="7"/>
      <c r="K224" s="7"/>
      <c r="L224" s="7"/>
      <c r="M224" s="7"/>
      <c r="N224" s="7"/>
      <c r="O224" s="7"/>
      <c r="P224" s="7"/>
      <c r="Q224" s="7"/>
      <c r="R224" s="7"/>
      <c r="S224" s="7"/>
      <c r="T224" s="23" t="s">
        <v>712</v>
      </c>
      <c r="U224" s="7">
        <v>10</v>
      </c>
      <c r="V224" s="7">
        <f t="shared" si="16"/>
        <v>10</v>
      </c>
      <c r="W224" s="7">
        <f t="shared" si="17"/>
        <v>4.5</v>
      </c>
      <c r="X224" s="7" t="s">
        <v>713</v>
      </c>
      <c r="Y224" s="7"/>
      <c r="Z224" s="23" t="s">
        <v>714</v>
      </c>
      <c r="AA224" s="7">
        <v>1.25</v>
      </c>
      <c r="AB224" s="7">
        <f t="shared" si="18"/>
        <v>0.125</v>
      </c>
      <c r="AC224" s="7">
        <f t="shared" si="19"/>
        <v>43.4195</v>
      </c>
    </row>
    <row r="225" ht="70" spans="1:29">
      <c r="A225" s="7">
        <v>223</v>
      </c>
      <c r="B225" s="7">
        <v>2021211337</v>
      </c>
      <c r="C225" s="7" t="s">
        <v>715</v>
      </c>
      <c r="D225" s="7" t="str">
        <f>VLOOKUP(C225,[1]Sheet1!$C$1:$G$368,5,FALSE)</f>
        <v>交通运输</v>
      </c>
      <c r="E225" s="7" t="s">
        <v>388</v>
      </c>
      <c r="F225" s="7">
        <v>81.31</v>
      </c>
      <c r="G225" s="7">
        <f t="shared" si="15"/>
        <v>36.5895</v>
      </c>
      <c r="H225" s="7"/>
      <c r="I225" s="7">
        <v>0</v>
      </c>
      <c r="J225" s="7" t="s">
        <v>67</v>
      </c>
      <c r="K225" s="7">
        <v>0</v>
      </c>
      <c r="L225" s="7"/>
      <c r="M225" s="7"/>
      <c r="N225" s="7"/>
      <c r="O225" s="7"/>
      <c r="P225" s="7" t="s">
        <v>67</v>
      </c>
      <c r="Q225" s="7">
        <v>0</v>
      </c>
      <c r="R225" s="7" t="s">
        <v>67</v>
      </c>
      <c r="S225" s="7">
        <v>0</v>
      </c>
      <c r="T225" s="7" t="s">
        <v>716</v>
      </c>
      <c r="U225" s="7">
        <v>5</v>
      </c>
      <c r="V225" s="7">
        <f t="shared" si="16"/>
        <v>5</v>
      </c>
      <c r="W225" s="7">
        <f t="shared" si="17"/>
        <v>2.25</v>
      </c>
      <c r="X225" s="7" t="s">
        <v>67</v>
      </c>
      <c r="Y225" s="7" t="s">
        <v>67</v>
      </c>
      <c r="Z225" s="48" t="s">
        <v>717</v>
      </c>
      <c r="AA225" s="7">
        <v>8</v>
      </c>
      <c r="AB225" s="7">
        <f t="shared" si="18"/>
        <v>0.8</v>
      </c>
      <c r="AC225" s="7">
        <f t="shared" si="19"/>
        <v>39.6395</v>
      </c>
    </row>
    <row r="226" spans="1:29">
      <c r="A226" s="7">
        <v>224</v>
      </c>
      <c r="B226" s="7">
        <v>2021211338</v>
      </c>
      <c r="C226" s="7" t="s">
        <v>718</v>
      </c>
      <c r="D226" s="7" t="str">
        <f>VLOOKUP(C226,[1]Sheet1!$C$1:$G$368,5,FALSE)</f>
        <v>交通运输</v>
      </c>
      <c r="E226" s="7" t="s">
        <v>91</v>
      </c>
      <c r="F226" s="7">
        <v>86.99</v>
      </c>
      <c r="G226" s="7">
        <f t="shared" si="15"/>
        <v>39.1455</v>
      </c>
      <c r="H226" s="7"/>
      <c r="I226" s="7">
        <v>0</v>
      </c>
      <c r="J226" s="7" t="s">
        <v>67</v>
      </c>
      <c r="K226" s="7">
        <v>0</v>
      </c>
      <c r="L226" s="7"/>
      <c r="M226" s="7"/>
      <c r="N226" s="7"/>
      <c r="O226" s="7"/>
      <c r="P226" s="7" t="s">
        <v>67</v>
      </c>
      <c r="Q226" s="7">
        <v>0</v>
      </c>
      <c r="R226" s="7" t="s">
        <v>67</v>
      </c>
      <c r="S226" s="7">
        <v>0</v>
      </c>
      <c r="T226" s="7" t="s">
        <v>719</v>
      </c>
      <c r="U226" s="7">
        <v>0</v>
      </c>
      <c r="V226" s="7">
        <f t="shared" si="16"/>
        <v>0</v>
      </c>
      <c r="W226" s="7">
        <f t="shared" si="17"/>
        <v>0</v>
      </c>
      <c r="X226" s="7" t="s">
        <v>67</v>
      </c>
      <c r="Y226" s="7" t="s">
        <v>67</v>
      </c>
      <c r="Z226" s="7" t="s">
        <v>720</v>
      </c>
      <c r="AA226" s="7">
        <v>0.25</v>
      </c>
      <c r="AB226" s="7">
        <f t="shared" si="18"/>
        <v>0.025</v>
      </c>
      <c r="AC226" s="7">
        <f t="shared" si="19"/>
        <v>39.1705</v>
      </c>
    </row>
    <row r="227" ht="28" spans="1:29">
      <c r="A227" s="7">
        <v>225</v>
      </c>
      <c r="B227" s="8" t="s">
        <v>721</v>
      </c>
      <c r="C227" s="7" t="s">
        <v>722</v>
      </c>
      <c r="D227" s="7" t="str">
        <f>VLOOKUP(C227,[1]Sheet1!$C$1:$G$368,5,FALSE)</f>
        <v>交通运输</v>
      </c>
      <c r="E227" s="7" t="s">
        <v>78</v>
      </c>
      <c r="F227" s="7">
        <v>83.42</v>
      </c>
      <c r="G227" s="7">
        <f t="shared" si="15"/>
        <v>37.539</v>
      </c>
      <c r="H227" s="7"/>
      <c r="I227" s="7"/>
      <c r="J227" s="7"/>
      <c r="K227" s="7"/>
      <c r="L227" s="7"/>
      <c r="M227" s="7"/>
      <c r="N227" s="7"/>
      <c r="O227" s="7"/>
      <c r="P227" s="7"/>
      <c r="Q227" s="7"/>
      <c r="R227" s="7"/>
      <c r="S227" s="7"/>
      <c r="T227" s="7"/>
      <c r="U227" s="7"/>
      <c r="V227" s="7">
        <f t="shared" si="16"/>
        <v>0</v>
      </c>
      <c r="W227" s="7">
        <f t="shared" si="17"/>
        <v>0</v>
      </c>
      <c r="X227" s="7"/>
      <c r="Y227" s="7"/>
      <c r="Z227" s="7" t="s">
        <v>723</v>
      </c>
      <c r="AA227" s="7">
        <v>0.25</v>
      </c>
      <c r="AB227" s="7">
        <f t="shared" si="18"/>
        <v>0.025</v>
      </c>
      <c r="AC227" s="7">
        <f t="shared" si="19"/>
        <v>37.564</v>
      </c>
    </row>
    <row r="228" ht="84" spans="1:29">
      <c r="A228" s="7">
        <v>226</v>
      </c>
      <c r="B228" s="8" t="s">
        <v>724</v>
      </c>
      <c r="C228" s="7" t="s">
        <v>725</v>
      </c>
      <c r="D228" s="7" t="str">
        <f>VLOOKUP(C228,[1]Sheet1!$C$1:$G$368,5,FALSE)</f>
        <v>交通运输</v>
      </c>
      <c r="E228" s="7" t="s">
        <v>149</v>
      </c>
      <c r="F228" s="7">
        <v>85.06</v>
      </c>
      <c r="G228" s="7">
        <f t="shared" si="15"/>
        <v>38.277</v>
      </c>
      <c r="H228" s="7"/>
      <c r="I228" s="7"/>
      <c r="J228" s="7"/>
      <c r="K228" s="7"/>
      <c r="L228" s="7"/>
      <c r="M228" s="7"/>
      <c r="N228" s="7"/>
      <c r="O228" s="7"/>
      <c r="P228" s="7"/>
      <c r="Q228" s="7"/>
      <c r="R228" s="7"/>
      <c r="S228" s="7"/>
      <c r="T228" s="7" t="s">
        <v>726</v>
      </c>
      <c r="U228" s="7">
        <v>5</v>
      </c>
      <c r="V228" s="7">
        <f t="shared" si="16"/>
        <v>5</v>
      </c>
      <c r="W228" s="7">
        <f t="shared" si="17"/>
        <v>2.25</v>
      </c>
      <c r="X228" s="7" t="s">
        <v>727</v>
      </c>
      <c r="Y228" s="7"/>
      <c r="Z228" s="7" t="s">
        <v>728</v>
      </c>
      <c r="AA228" s="7">
        <v>3</v>
      </c>
      <c r="AB228" s="7">
        <f t="shared" si="18"/>
        <v>0.3</v>
      </c>
      <c r="AC228" s="7">
        <f t="shared" si="19"/>
        <v>40.827</v>
      </c>
    </row>
    <row r="229" spans="1:29">
      <c r="A229" s="7">
        <v>227</v>
      </c>
      <c r="B229" s="7">
        <v>2021211341</v>
      </c>
      <c r="C229" s="7" t="s">
        <v>729</v>
      </c>
      <c r="D229" s="7" t="str">
        <f>VLOOKUP(C229,[1]Sheet1!$C$1:$G$368,5,FALSE)</f>
        <v>交通运输</v>
      </c>
      <c r="E229" s="7" t="s">
        <v>363</v>
      </c>
      <c r="F229" s="7">
        <v>86.19</v>
      </c>
      <c r="G229" s="7">
        <f t="shared" si="15"/>
        <v>38.7855</v>
      </c>
      <c r="H229" s="7"/>
      <c r="I229" s="7"/>
      <c r="J229" s="7"/>
      <c r="K229" s="7"/>
      <c r="L229" s="7"/>
      <c r="M229" s="7"/>
      <c r="N229" s="7"/>
      <c r="O229" s="7"/>
      <c r="P229" s="7"/>
      <c r="Q229" s="7"/>
      <c r="R229" s="7"/>
      <c r="S229" s="7"/>
      <c r="T229" s="7"/>
      <c r="U229" s="7"/>
      <c r="V229" s="7">
        <f t="shared" si="16"/>
        <v>0</v>
      </c>
      <c r="W229" s="7">
        <f t="shared" si="17"/>
        <v>0</v>
      </c>
      <c r="X229" s="7"/>
      <c r="Y229" s="7"/>
      <c r="Z229" s="7" t="s">
        <v>730</v>
      </c>
      <c r="AA229" s="7">
        <v>0.25</v>
      </c>
      <c r="AB229" s="7">
        <f t="shared" si="18"/>
        <v>0.025</v>
      </c>
      <c r="AC229" s="7">
        <f t="shared" si="19"/>
        <v>38.8105</v>
      </c>
    </row>
    <row r="230" s="2" customFormat="1" spans="1:29">
      <c r="A230" s="7">
        <v>228</v>
      </c>
      <c r="B230" s="7">
        <v>2021211342</v>
      </c>
      <c r="C230" s="7" t="s">
        <v>731</v>
      </c>
      <c r="D230" s="7" t="str">
        <f>VLOOKUP(C230,[1]Sheet1!$C$1:$G$368,5,FALSE)</f>
        <v>交通运输</v>
      </c>
      <c r="E230" s="7" t="s">
        <v>265</v>
      </c>
      <c r="F230" s="7">
        <v>86.23</v>
      </c>
      <c r="G230" s="7">
        <f t="shared" si="15"/>
        <v>38.8035</v>
      </c>
      <c r="H230" s="16"/>
      <c r="I230" s="16"/>
      <c r="J230" s="16"/>
      <c r="K230" s="16"/>
      <c r="L230" s="16"/>
      <c r="M230" s="16"/>
      <c r="N230" s="16"/>
      <c r="O230" s="16"/>
      <c r="P230" s="16"/>
      <c r="Q230" s="16"/>
      <c r="R230" s="16"/>
      <c r="S230" s="16"/>
      <c r="T230" s="7" t="s">
        <v>732</v>
      </c>
      <c r="U230" s="7">
        <v>0</v>
      </c>
      <c r="V230" s="7">
        <f t="shared" si="16"/>
        <v>0</v>
      </c>
      <c r="W230" s="7">
        <f t="shared" si="17"/>
        <v>0</v>
      </c>
      <c r="X230" s="16"/>
      <c r="Y230" s="16"/>
      <c r="Z230" s="16"/>
      <c r="AA230" s="16"/>
      <c r="AB230" s="7">
        <f t="shared" si="18"/>
        <v>0</v>
      </c>
      <c r="AC230" s="7">
        <f t="shared" si="19"/>
        <v>38.8035</v>
      </c>
    </row>
    <row r="231" ht="28" spans="1:29">
      <c r="A231" s="7">
        <v>229</v>
      </c>
      <c r="B231" s="8" t="s">
        <v>733</v>
      </c>
      <c r="C231" s="7" t="s">
        <v>734</v>
      </c>
      <c r="D231" s="7" t="str">
        <f>VLOOKUP(C231,[1]Sheet1!$C$1:$G$368,5,FALSE)</f>
        <v>交通运输</v>
      </c>
      <c r="E231" s="7" t="s">
        <v>61</v>
      </c>
      <c r="F231" s="7">
        <v>89.86</v>
      </c>
      <c r="G231" s="7">
        <f t="shared" si="15"/>
        <v>40.437</v>
      </c>
      <c r="H231" s="7"/>
      <c r="I231" s="7"/>
      <c r="J231" s="7"/>
      <c r="K231" s="7"/>
      <c r="L231" s="7"/>
      <c r="M231" s="7"/>
      <c r="N231" s="7"/>
      <c r="O231" s="7"/>
      <c r="P231" s="7"/>
      <c r="Q231" s="7"/>
      <c r="R231" s="7"/>
      <c r="S231" s="7"/>
      <c r="T231" s="7" t="s">
        <v>735</v>
      </c>
      <c r="U231" s="7">
        <v>7</v>
      </c>
      <c r="V231" s="7">
        <f t="shared" si="16"/>
        <v>7</v>
      </c>
      <c r="W231" s="7">
        <f t="shared" si="17"/>
        <v>3.15</v>
      </c>
      <c r="X231" s="7"/>
      <c r="Y231" s="7"/>
      <c r="Z231" s="7" t="s">
        <v>736</v>
      </c>
      <c r="AA231" s="7">
        <v>3</v>
      </c>
      <c r="AB231" s="7">
        <f t="shared" si="18"/>
        <v>0.3</v>
      </c>
      <c r="AC231" s="7">
        <f t="shared" si="19"/>
        <v>43.887</v>
      </c>
    </row>
    <row r="232" ht="140" spans="1:29">
      <c r="A232" s="7">
        <v>230</v>
      </c>
      <c r="B232" s="8" t="s">
        <v>737</v>
      </c>
      <c r="C232" s="7" t="s">
        <v>738</v>
      </c>
      <c r="D232" s="7" t="str">
        <f>VLOOKUP(C232,[1]Sheet1!$C$1:$G$368,5,FALSE)</f>
        <v>交通运输</v>
      </c>
      <c r="E232" s="7" t="s">
        <v>325</v>
      </c>
      <c r="F232" s="7">
        <v>87.74</v>
      </c>
      <c r="G232" s="7">
        <f t="shared" si="15"/>
        <v>39.483</v>
      </c>
      <c r="H232" s="7"/>
      <c r="I232" s="7">
        <v>0</v>
      </c>
      <c r="J232" s="7" t="s">
        <v>67</v>
      </c>
      <c r="K232" s="7">
        <v>0</v>
      </c>
      <c r="L232" s="7"/>
      <c r="M232" s="7"/>
      <c r="N232" s="7"/>
      <c r="O232" s="7"/>
      <c r="P232" s="7" t="s">
        <v>67</v>
      </c>
      <c r="Q232" s="7">
        <v>0</v>
      </c>
      <c r="R232" s="7" t="s">
        <v>67</v>
      </c>
      <c r="S232" s="7">
        <v>0</v>
      </c>
      <c r="T232" s="7" t="s">
        <v>739</v>
      </c>
      <c r="U232" s="7">
        <v>7</v>
      </c>
      <c r="V232" s="7">
        <f t="shared" si="16"/>
        <v>7</v>
      </c>
      <c r="W232" s="7">
        <f t="shared" si="17"/>
        <v>3.15</v>
      </c>
      <c r="X232" s="7" t="s">
        <v>740</v>
      </c>
      <c r="Y232" s="7" t="s">
        <v>67</v>
      </c>
      <c r="Z232" s="7" t="s">
        <v>67</v>
      </c>
      <c r="AA232" s="7">
        <v>3</v>
      </c>
      <c r="AB232" s="7">
        <f t="shared" si="18"/>
        <v>0.3</v>
      </c>
      <c r="AC232" s="7">
        <f t="shared" si="19"/>
        <v>42.933</v>
      </c>
    </row>
    <row r="233" spans="1:29">
      <c r="A233" s="7">
        <v>231</v>
      </c>
      <c r="B233" s="7">
        <v>2021211345</v>
      </c>
      <c r="C233" s="7" t="s">
        <v>741</v>
      </c>
      <c r="D233" s="7" t="str">
        <f>VLOOKUP(C233,[1]Sheet1!$C$1:$G$368,5,FALSE)</f>
        <v>交通运输</v>
      </c>
      <c r="E233" s="7" t="s">
        <v>132</v>
      </c>
      <c r="F233" s="7">
        <v>79.36</v>
      </c>
      <c r="G233" s="7">
        <f t="shared" si="15"/>
        <v>35.712</v>
      </c>
      <c r="H233" s="7"/>
      <c r="I233" s="7"/>
      <c r="J233" s="7"/>
      <c r="K233" s="7"/>
      <c r="L233" s="7"/>
      <c r="M233" s="7"/>
      <c r="N233" s="7"/>
      <c r="O233" s="7"/>
      <c r="P233" s="7"/>
      <c r="Q233" s="7"/>
      <c r="R233" s="7"/>
      <c r="S233" s="7"/>
      <c r="T233" s="7"/>
      <c r="U233" s="7"/>
      <c r="V233" s="7">
        <f t="shared" si="16"/>
        <v>0</v>
      </c>
      <c r="W233" s="7">
        <f t="shared" si="17"/>
        <v>0</v>
      </c>
      <c r="X233" s="7"/>
      <c r="Y233" s="7"/>
      <c r="Z233" s="7"/>
      <c r="AA233" s="7"/>
      <c r="AB233" s="7">
        <f t="shared" si="18"/>
        <v>0</v>
      </c>
      <c r="AC233" s="7">
        <f t="shared" si="19"/>
        <v>35.712</v>
      </c>
    </row>
    <row r="234" ht="224" spans="1:29">
      <c r="A234" s="7">
        <v>232</v>
      </c>
      <c r="B234" s="7">
        <v>2021211376</v>
      </c>
      <c r="C234" s="7" t="s">
        <v>742</v>
      </c>
      <c r="D234" s="7" t="str">
        <f>VLOOKUP(C234,[1]Sheet1!$C$1:$G$368,5,FALSE)</f>
        <v>交通运输</v>
      </c>
      <c r="E234" s="7" t="s">
        <v>631</v>
      </c>
      <c r="F234" s="7">
        <v>90.21</v>
      </c>
      <c r="G234" s="7">
        <f t="shared" si="15"/>
        <v>40.5945</v>
      </c>
      <c r="H234" s="7" t="s">
        <v>743</v>
      </c>
      <c r="I234" s="7">
        <v>49</v>
      </c>
      <c r="J234" s="7"/>
      <c r="K234" s="7"/>
      <c r="L234" s="7"/>
      <c r="M234" s="7"/>
      <c r="N234" s="7"/>
      <c r="O234" s="7"/>
      <c r="P234" s="7"/>
      <c r="Q234" s="7"/>
      <c r="R234" s="7"/>
      <c r="S234" s="7"/>
      <c r="T234" s="7" t="s">
        <v>744</v>
      </c>
      <c r="U234" s="7">
        <v>5</v>
      </c>
      <c r="V234" s="7">
        <f t="shared" si="16"/>
        <v>54</v>
      </c>
      <c r="W234" s="7">
        <f t="shared" si="17"/>
        <v>24.3</v>
      </c>
      <c r="X234" s="7" t="s">
        <v>745</v>
      </c>
      <c r="Y234" s="7"/>
      <c r="Z234" s="7"/>
      <c r="AA234" s="7">
        <v>3</v>
      </c>
      <c r="AB234" s="7">
        <f t="shared" si="18"/>
        <v>0.3</v>
      </c>
      <c r="AC234" s="7">
        <f t="shared" si="19"/>
        <v>65.1945</v>
      </c>
    </row>
    <row r="235" ht="55.2" customHeight="1" spans="1:29">
      <c r="A235" s="7">
        <v>233</v>
      </c>
      <c r="B235" s="17">
        <v>2021211378</v>
      </c>
      <c r="C235" s="17" t="s">
        <v>746</v>
      </c>
      <c r="D235" s="7" t="str">
        <f>VLOOKUP(C235,[1]Sheet1!$C$1:$G$368,5,FALSE)</f>
        <v>交通运输</v>
      </c>
      <c r="E235" s="17" t="s">
        <v>610</v>
      </c>
      <c r="F235" s="17">
        <v>85.73</v>
      </c>
      <c r="G235" s="7">
        <f t="shared" si="15"/>
        <v>38.5785</v>
      </c>
      <c r="H235" s="17"/>
      <c r="I235" s="17">
        <v>0</v>
      </c>
      <c r="J235" s="17" t="s">
        <v>67</v>
      </c>
      <c r="K235" s="17">
        <v>0</v>
      </c>
      <c r="L235" s="17"/>
      <c r="M235" s="17"/>
      <c r="N235" s="17"/>
      <c r="O235" s="17"/>
      <c r="P235" s="17" t="s">
        <v>67</v>
      </c>
      <c r="Q235" s="17">
        <v>0</v>
      </c>
      <c r="R235" s="17" t="s">
        <v>67</v>
      </c>
      <c r="S235" s="17">
        <v>0</v>
      </c>
      <c r="T235" s="17" t="s">
        <v>67</v>
      </c>
      <c r="U235" s="17">
        <v>0</v>
      </c>
      <c r="V235" s="7">
        <f t="shared" si="16"/>
        <v>0</v>
      </c>
      <c r="W235" s="7">
        <f t="shared" si="17"/>
        <v>0</v>
      </c>
      <c r="X235" s="17" t="s">
        <v>67</v>
      </c>
      <c r="Y235" s="17" t="s">
        <v>67</v>
      </c>
      <c r="Z235" s="17" t="s">
        <v>67</v>
      </c>
      <c r="AA235" s="17">
        <v>0</v>
      </c>
      <c r="AB235" s="7">
        <f t="shared" si="18"/>
        <v>0</v>
      </c>
      <c r="AC235" s="7">
        <f t="shared" si="19"/>
        <v>38.5785</v>
      </c>
    </row>
    <row r="236" spans="1:29">
      <c r="A236" s="7">
        <v>234</v>
      </c>
      <c r="B236" s="10">
        <v>2021211379</v>
      </c>
      <c r="C236" s="10" t="s">
        <v>747</v>
      </c>
      <c r="D236" s="7" t="str">
        <f>VLOOKUP(C236,[1]Sheet1!$C$1:$G$368,5,FALSE)</f>
        <v>交通运输</v>
      </c>
      <c r="E236" s="10" t="s">
        <v>486</v>
      </c>
      <c r="F236" s="10">
        <v>86.85</v>
      </c>
      <c r="G236" s="7">
        <f t="shared" si="15"/>
        <v>39.0825</v>
      </c>
      <c r="H236" s="10"/>
      <c r="I236" s="10"/>
      <c r="J236" s="10"/>
      <c r="K236" s="10"/>
      <c r="L236" s="10"/>
      <c r="M236" s="10"/>
      <c r="N236" s="10"/>
      <c r="O236" s="10"/>
      <c r="P236" s="10"/>
      <c r="Q236" s="10"/>
      <c r="R236" s="10"/>
      <c r="S236" s="10"/>
      <c r="T236" s="10"/>
      <c r="U236" s="10"/>
      <c r="V236" s="7">
        <f t="shared" si="16"/>
        <v>0</v>
      </c>
      <c r="W236" s="7">
        <f t="shared" si="17"/>
        <v>0</v>
      </c>
      <c r="X236" s="10"/>
      <c r="Y236" s="10"/>
      <c r="Z236" s="10"/>
      <c r="AA236" s="10"/>
      <c r="AB236" s="7">
        <f t="shared" si="18"/>
        <v>0</v>
      </c>
      <c r="AC236" s="7">
        <f t="shared" si="19"/>
        <v>39.0825</v>
      </c>
    </row>
    <row r="237" spans="1:29">
      <c r="A237" s="7">
        <v>235</v>
      </c>
      <c r="B237" s="7">
        <v>2021211380</v>
      </c>
      <c r="C237" s="7" t="s">
        <v>748</v>
      </c>
      <c r="D237" s="7" t="str">
        <f>VLOOKUP(C237,[1]Sheet1!$C$1:$G$368,5,FALSE)</f>
        <v>交通运输</v>
      </c>
      <c r="E237" s="7" t="s">
        <v>245</v>
      </c>
      <c r="F237" s="7">
        <v>85.6</v>
      </c>
      <c r="G237" s="7">
        <f t="shared" si="15"/>
        <v>38.52</v>
      </c>
      <c r="H237" s="7"/>
      <c r="I237" s="7"/>
      <c r="J237" s="7"/>
      <c r="K237" s="7"/>
      <c r="L237" s="7"/>
      <c r="M237" s="7"/>
      <c r="N237" s="7"/>
      <c r="O237" s="7"/>
      <c r="P237" s="7"/>
      <c r="Q237" s="7"/>
      <c r="R237" s="7"/>
      <c r="S237" s="7"/>
      <c r="T237" s="7"/>
      <c r="U237" s="7"/>
      <c r="V237" s="7">
        <f t="shared" si="16"/>
        <v>0</v>
      </c>
      <c r="W237" s="7">
        <f t="shared" si="17"/>
        <v>0</v>
      </c>
      <c r="X237" s="7"/>
      <c r="Y237" s="7"/>
      <c r="Z237" s="7"/>
      <c r="AA237" s="7"/>
      <c r="AB237" s="7">
        <f t="shared" si="18"/>
        <v>0</v>
      </c>
      <c r="AC237" s="7">
        <f t="shared" si="19"/>
        <v>38.52</v>
      </c>
    </row>
    <row r="238" ht="28" spans="1:29">
      <c r="A238" s="7">
        <v>236</v>
      </c>
      <c r="B238" s="8" t="s">
        <v>749</v>
      </c>
      <c r="C238" s="7" t="s">
        <v>750</v>
      </c>
      <c r="D238" s="7" t="str">
        <f>VLOOKUP(C238,[1]Sheet1!$C$1:$G$368,5,FALSE)</f>
        <v>交通运输</v>
      </c>
      <c r="E238" s="7" t="s">
        <v>98</v>
      </c>
      <c r="F238" s="7">
        <v>88.91</v>
      </c>
      <c r="G238" s="7">
        <f t="shared" si="15"/>
        <v>40.0095</v>
      </c>
      <c r="H238" s="7"/>
      <c r="I238" s="7">
        <v>0</v>
      </c>
      <c r="J238" s="7" t="s">
        <v>67</v>
      </c>
      <c r="K238" s="7">
        <v>0</v>
      </c>
      <c r="L238" s="7"/>
      <c r="M238" s="7"/>
      <c r="N238" s="7"/>
      <c r="O238" s="7"/>
      <c r="P238" s="7" t="s">
        <v>751</v>
      </c>
      <c r="Q238" s="7">
        <v>0</v>
      </c>
      <c r="R238" s="7" t="s">
        <v>67</v>
      </c>
      <c r="S238" s="7">
        <v>0</v>
      </c>
      <c r="T238" s="7" t="s">
        <v>67</v>
      </c>
      <c r="U238" s="7">
        <v>0</v>
      </c>
      <c r="V238" s="7">
        <f t="shared" si="16"/>
        <v>0</v>
      </c>
      <c r="W238" s="7">
        <f t="shared" si="17"/>
        <v>0</v>
      </c>
      <c r="X238" s="7" t="s">
        <v>67</v>
      </c>
      <c r="Y238" s="7">
        <v>0</v>
      </c>
      <c r="Z238" s="7" t="s">
        <v>752</v>
      </c>
      <c r="AA238" s="7">
        <v>0</v>
      </c>
      <c r="AB238" s="7">
        <f t="shared" si="18"/>
        <v>0</v>
      </c>
      <c r="AC238" s="7">
        <f t="shared" si="19"/>
        <v>40.0095</v>
      </c>
    </row>
    <row r="239" ht="42" spans="1:29">
      <c r="A239" s="7">
        <v>237</v>
      </c>
      <c r="B239" s="8" t="s">
        <v>753</v>
      </c>
      <c r="C239" s="7" t="s">
        <v>754</v>
      </c>
      <c r="D239" s="7" t="str">
        <f>VLOOKUP(C239,[1]Sheet1!$C$1:$G$368,5,FALSE)</f>
        <v>交通运输</v>
      </c>
      <c r="E239" s="7" t="s">
        <v>52</v>
      </c>
      <c r="F239" s="7">
        <v>87.96</v>
      </c>
      <c r="G239" s="7">
        <f t="shared" si="15"/>
        <v>39.582</v>
      </c>
      <c r="H239" s="7"/>
      <c r="I239" s="7">
        <v>0</v>
      </c>
      <c r="J239" s="7" t="s">
        <v>67</v>
      </c>
      <c r="K239" s="7">
        <v>0</v>
      </c>
      <c r="L239" s="7"/>
      <c r="M239" s="7"/>
      <c r="N239" s="7"/>
      <c r="O239" s="7"/>
      <c r="P239" s="7" t="s">
        <v>67</v>
      </c>
      <c r="Q239" s="7">
        <v>0</v>
      </c>
      <c r="R239" s="7" t="s">
        <v>67</v>
      </c>
      <c r="S239" s="7">
        <v>0</v>
      </c>
      <c r="T239" s="7" t="s">
        <v>270</v>
      </c>
      <c r="U239" s="7">
        <v>15</v>
      </c>
      <c r="V239" s="7">
        <f t="shared" si="16"/>
        <v>15</v>
      </c>
      <c r="W239" s="7">
        <f t="shared" si="17"/>
        <v>6.75</v>
      </c>
      <c r="X239" s="7" t="s">
        <v>755</v>
      </c>
      <c r="Y239" s="7" t="s">
        <v>67</v>
      </c>
      <c r="Z239" s="7" t="s">
        <v>756</v>
      </c>
      <c r="AA239" s="7">
        <v>1</v>
      </c>
      <c r="AB239" s="7">
        <f t="shared" si="18"/>
        <v>0.1</v>
      </c>
      <c r="AC239" s="7">
        <f t="shared" si="19"/>
        <v>46.432</v>
      </c>
    </row>
    <row r="240" s="2" customFormat="1" ht="56" spans="1:29">
      <c r="A240" s="7">
        <v>238</v>
      </c>
      <c r="B240" s="8" t="s">
        <v>757</v>
      </c>
      <c r="C240" s="7" t="s">
        <v>758</v>
      </c>
      <c r="D240" s="7" t="str">
        <f>VLOOKUP(C240,[1]Sheet1!$C$1:$G$368,5,FALSE)</f>
        <v>交通运输</v>
      </c>
      <c r="E240" s="7" t="s">
        <v>276</v>
      </c>
      <c r="F240" s="45">
        <v>88.04</v>
      </c>
      <c r="G240" s="7">
        <f t="shared" si="15"/>
        <v>39.618</v>
      </c>
      <c r="H240" s="7" t="s">
        <v>759</v>
      </c>
      <c r="I240" s="7">
        <v>28</v>
      </c>
      <c r="J240" s="7"/>
      <c r="K240" s="7"/>
      <c r="L240" s="7"/>
      <c r="M240" s="7"/>
      <c r="N240" s="7"/>
      <c r="O240" s="7"/>
      <c r="P240" s="7"/>
      <c r="Q240" s="7"/>
      <c r="R240" s="7"/>
      <c r="S240" s="7"/>
      <c r="T240" s="45" t="s">
        <v>760</v>
      </c>
      <c r="U240" s="7">
        <v>4</v>
      </c>
      <c r="V240" s="7">
        <f t="shared" si="16"/>
        <v>32</v>
      </c>
      <c r="W240" s="7">
        <f t="shared" si="17"/>
        <v>14.4</v>
      </c>
      <c r="X240" s="7" t="s">
        <v>761</v>
      </c>
      <c r="Y240" s="7"/>
      <c r="Z240" s="45"/>
      <c r="AA240" s="7">
        <v>3</v>
      </c>
      <c r="AB240" s="7">
        <f t="shared" si="18"/>
        <v>0.3</v>
      </c>
      <c r="AC240" s="7">
        <f t="shared" si="19"/>
        <v>54.318</v>
      </c>
    </row>
    <row r="241" ht="42" spans="1:29">
      <c r="A241" s="7">
        <v>239</v>
      </c>
      <c r="B241" s="7">
        <v>2021211388</v>
      </c>
      <c r="C241" s="7" t="s">
        <v>762</v>
      </c>
      <c r="D241" s="7" t="str">
        <f>VLOOKUP(C241,[1]Sheet1!$C$1:$G$368,5,FALSE)</f>
        <v>交通运输</v>
      </c>
      <c r="E241" s="7" t="s">
        <v>55</v>
      </c>
      <c r="F241" s="14">
        <v>92.74</v>
      </c>
      <c r="G241" s="7">
        <f t="shared" si="15"/>
        <v>41.733</v>
      </c>
      <c r="H241" s="7" t="s">
        <v>763</v>
      </c>
      <c r="I241" s="14">
        <v>0</v>
      </c>
      <c r="J241" s="7"/>
      <c r="K241" s="7"/>
      <c r="L241" s="7"/>
      <c r="M241" s="7"/>
      <c r="N241" s="7"/>
      <c r="O241" s="7"/>
      <c r="P241" s="7"/>
      <c r="Q241" s="7"/>
      <c r="R241" s="7"/>
      <c r="S241" s="7"/>
      <c r="T241" s="10" t="s">
        <v>764</v>
      </c>
      <c r="U241" s="14">
        <v>25</v>
      </c>
      <c r="V241" s="7">
        <f t="shared" si="16"/>
        <v>25</v>
      </c>
      <c r="W241" s="7">
        <f t="shared" si="17"/>
        <v>11.25</v>
      </c>
      <c r="X241" s="10" t="s">
        <v>329</v>
      </c>
      <c r="Y241" s="7"/>
      <c r="Z241" s="7" t="s">
        <v>765</v>
      </c>
      <c r="AA241" s="14">
        <v>3</v>
      </c>
      <c r="AB241" s="7">
        <f t="shared" si="18"/>
        <v>0.3</v>
      </c>
      <c r="AC241" s="7">
        <f t="shared" si="19"/>
        <v>53.283</v>
      </c>
    </row>
    <row r="242" ht="84" spans="1:29">
      <c r="A242" s="7">
        <v>240</v>
      </c>
      <c r="B242" s="10">
        <v>2021211398</v>
      </c>
      <c r="C242" s="10" t="s">
        <v>766</v>
      </c>
      <c r="D242" s="7" t="str">
        <f>VLOOKUP(C242,[1]Sheet1!$C$1:$G$368,5,FALSE)</f>
        <v>交通运输</v>
      </c>
      <c r="E242" s="10" t="s">
        <v>205</v>
      </c>
      <c r="F242" s="10">
        <v>89.18</v>
      </c>
      <c r="G242" s="7">
        <f t="shared" si="15"/>
        <v>40.131</v>
      </c>
      <c r="H242" s="10"/>
      <c r="I242" s="10"/>
      <c r="J242" s="10"/>
      <c r="K242" s="10"/>
      <c r="L242" s="10"/>
      <c r="M242" s="10"/>
      <c r="N242" s="10"/>
      <c r="O242" s="10"/>
      <c r="P242" s="10"/>
      <c r="Q242" s="10"/>
      <c r="R242" s="10"/>
      <c r="S242" s="10"/>
      <c r="T242" s="10" t="s">
        <v>767</v>
      </c>
      <c r="U242" s="10">
        <v>15</v>
      </c>
      <c r="V242" s="7">
        <f t="shared" si="16"/>
        <v>15</v>
      </c>
      <c r="W242" s="7">
        <f t="shared" si="17"/>
        <v>6.75</v>
      </c>
      <c r="X242" s="10"/>
      <c r="Y242" s="10"/>
      <c r="Z242" s="10" t="s">
        <v>768</v>
      </c>
      <c r="AA242" s="10">
        <v>8.75</v>
      </c>
      <c r="AB242" s="7">
        <f t="shared" si="18"/>
        <v>0.875</v>
      </c>
      <c r="AC242" s="7">
        <f t="shared" si="19"/>
        <v>47.756</v>
      </c>
    </row>
    <row r="243" ht="168" spans="1:29">
      <c r="A243" s="7">
        <v>241</v>
      </c>
      <c r="B243" s="8" t="s">
        <v>769</v>
      </c>
      <c r="C243" s="7" t="s">
        <v>770</v>
      </c>
      <c r="D243" s="7" t="str">
        <f>VLOOKUP(C243,[1]Sheet1!$C$1:$G$368,5,FALSE)</f>
        <v>物流工程与管理</v>
      </c>
      <c r="E243" s="7" t="s">
        <v>678</v>
      </c>
      <c r="F243" s="7">
        <v>90.3</v>
      </c>
      <c r="G243" s="7">
        <f t="shared" si="15"/>
        <v>40.635</v>
      </c>
      <c r="H243" s="7"/>
      <c r="I243" s="7"/>
      <c r="J243" s="7"/>
      <c r="K243" s="7"/>
      <c r="L243" s="7"/>
      <c r="M243" s="7"/>
      <c r="N243" s="7"/>
      <c r="O243" s="7"/>
      <c r="P243" s="7" t="s">
        <v>771</v>
      </c>
      <c r="Q243" s="7">
        <v>0.5</v>
      </c>
      <c r="R243" s="7"/>
      <c r="S243" s="7"/>
      <c r="T243" s="7" t="s">
        <v>772</v>
      </c>
      <c r="U243" s="7">
        <v>0</v>
      </c>
      <c r="V243" s="7">
        <f t="shared" si="16"/>
        <v>0.5</v>
      </c>
      <c r="W243" s="7">
        <f t="shared" si="17"/>
        <v>0.225</v>
      </c>
      <c r="X243" s="7" t="s">
        <v>773</v>
      </c>
      <c r="Y243" s="7"/>
      <c r="Z243" s="7" t="s">
        <v>774</v>
      </c>
      <c r="AA243" s="7">
        <v>2</v>
      </c>
      <c r="AB243" s="7">
        <f t="shared" si="18"/>
        <v>0.2</v>
      </c>
      <c r="AC243" s="7">
        <f t="shared" si="19"/>
        <v>41.06</v>
      </c>
    </row>
    <row r="244" spans="1:29">
      <c r="A244" s="7">
        <v>242</v>
      </c>
      <c r="B244" s="8">
        <v>2021211425</v>
      </c>
      <c r="C244" s="7" t="s">
        <v>775</v>
      </c>
      <c r="D244" s="7" t="str">
        <f>VLOOKUP(C244,[1]Sheet1!$C$1:$G$368,5,FALSE)</f>
        <v>物流工程与管理</v>
      </c>
      <c r="E244" s="7" t="s">
        <v>112</v>
      </c>
      <c r="F244" s="7">
        <v>89.18</v>
      </c>
      <c r="G244" s="7">
        <f t="shared" si="15"/>
        <v>40.131</v>
      </c>
      <c r="H244" s="7"/>
      <c r="I244" s="7"/>
      <c r="J244" s="7"/>
      <c r="K244" s="7"/>
      <c r="L244" s="7"/>
      <c r="M244" s="7"/>
      <c r="N244" s="7"/>
      <c r="O244" s="7"/>
      <c r="P244" s="7"/>
      <c r="Q244" s="7"/>
      <c r="R244" s="7"/>
      <c r="S244" s="7"/>
      <c r="T244" s="7"/>
      <c r="U244" s="7"/>
      <c r="V244" s="7">
        <f t="shared" si="16"/>
        <v>0</v>
      </c>
      <c r="W244" s="7">
        <f t="shared" si="17"/>
        <v>0</v>
      </c>
      <c r="X244" s="7"/>
      <c r="Y244" s="7"/>
      <c r="Z244" s="7"/>
      <c r="AA244" s="7"/>
      <c r="AB244" s="7">
        <f t="shared" si="18"/>
        <v>0</v>
      </c>
      <c r="AC244" s="7">
        <f t="shared" si="19"/>
        <v>40.131</v>
      </c>
    </row>
    <row r="245" ht="42" spans="1:29">
      <c r="A245" s="7">
        <v>243</v>
      </c>
      <c r="B245" s="8" t="s">
        <v>776</v>
      </c>
      <c r="C245" s="7" t="s">
        <v>777</v>
      </c>
      <c r="D245" s="7" t="str">
        <f>VLOOKUP(C245,[1]Sheet1!$C$1:$G$368,5,FALSE)</f>
        <v>物流工程与管理</v>
      </c>
      <c r="E245" s="7" t="s">
        <v>220</v>
      </c>
      <c r="F245" s="7">
        <v>89.7</v>
      </c>
      <c r="G245" s="7">
        <f t="shared" si="15"/>
        <v>40.365</v>
      </c>
      <c r="H245" s="7" t="s">
        <v>778</v>
      </c>
      <c r="I245" s="7">
        <v>12</v>
      </c>
      <c r="J245" s="7"/>
      <c r="K245" s="7"/>
      <c r="L245" s="7"/>
      <c r="M245" s="7"/>
      <c r="N245" s="7"/>
      <c r="O245" s="7"/>
      <c r="P245" s="7"/>
      <c r="Q245" s="7"/>
      <c r="R245" s="7"/>
      <c r="S245" s="7"/>
      <c r="T245" s="7" t="s">
        <v>779</v>
      </c>
      <c r="U245" s="7">
        <v>7</v>
      </c>
      <c r="V245" s="7">
        <f t="shared" si="16"/>
        <v>19</v>
      </c>
      <c r="W245" s="7">
        <f t="shared" si="17"/>
        <v>8.55</v>
      </c>
      <c r="X245" s="7" t="s">
        <v>554</v>
      </c>
      <c r="Y245" s="7" t="s">
        <v>780</v>
      </c>
      <c r="Z245" s="7" t="s">
        <v>781</v>
      </c>
      <c r="AA245" s="7">
        <v>9</v>
      </c>
      <c r="AB245" s="7">
        <f t="shared" si="18"/>
        <v>0.9</v>
      </c>
      <c r="AC245" s="7">
        <f t="shared" si="19"/>
        <v>49.815</v>
      </c>
    </row>
    <row r="246" ht="28" spans="1:29">
      <c r="A246" s="7">
        <v>244</v>
      </c>
      <c r="B246" s="7">
        <v>2021211428</v>
      </c>
      <c r="C246" s="7" t="s">
        <v>782</v>
      </c>
      <c r="D246" s="7" t="str">
        <f>VLOOKUP(C246,[1]Sheet1!$C$1:$G$368,5,FALSE)</f>
        <v>物流工程与管理</v>
      </c>
      <c r="E246" s="7" t="s">
        <v>783</v>
      </c>
      <c r="F246" s="7">
        <v>84.84</v>
      </c>
      <c r="G246" s="7">
        <f t="shared" si="15"/>
        <v>38.178</v>
      </c>
      <c r="H246" s="7"/>
      <c r="I246" s="7"/>
      <c r="J246" s="7"/>
      <c r="K246" s="7"/>
      <c r="L246" s="7"/>
      <c r="M246" s="7"/>
      <c r="N246" s="7"/>
      <c r="O246" s="7"/>
      <c r="P246" s="7"/>
      <c r="Q246" s="7"/>
      <c r="R246" s="7"/>
      <c r="S246" s="7"/>
      <c r="T246" s="7" t="s">
        <v>784</v>
      </c>
      <c r="U246" s="7">
        <v>0</v>
      </c>
      <c r="V246" s="7">
        <f t="shared" si="16"/>
        <v>0</v>
      </c>
      <c r="W246" s="7">
        <f t="shared" si="17"/>
        <v>0</v>
      </c>
      <c r="X246" s="7"/>
      <c r="Y246" s="7"/>
      <c r="Z246" s="7" t="s">
        <v>781</v>
      </c>
      <c r="AA246" s="7">
        <v>4</v>
      </c>
      <c r="AB246" s="7">
        <f t="shared" si="18"/>
        <v>0.4</v>
      </c>
      <c r="AC246" s="7">
        <f t="shared" si="19"/>
        <v>38.578</v>
      </c>
    </row>
    <row r="247" spans="1:29">
      <c r="A247" s="7">
        <v>245</v>
      </c>
      <c r="B247" s="8" t="s">
        <v>785</v>
      </c>
      <c r="C247" s="7" t="s">
        <v>786</v>
      </c>
      <c r="D247" s="7" t="str">
        <f>VLOOKUP(C247,[1]Sheet1!$C$1:$G$368,5,FALSE)</f>
        <v>物流工程与管理</v>
      </c>
      <c r="E247" s="7" t="s">
        <v>198</v>
      </c>
      <c r="F247" s="7">
        <v>86.26</v>
      </c>
      <c r="G247" s="7">
        <f t="shared" si="15"/>
        <v>38.817</v>
      </c>
      <c r="H247" s="7"/>
      <c r="I247" s="7"/>
      <c r="J247" s="7"/>
      <c r="K247" s="7"/>
      <c r="L247" s="7"/>
      <c r="M247" s="7"/>
      <c r="N247" s="7"/>
      <c r="O247" s="7"/>
      <c r="P247" s="7"/>
      <c r="Q247" s="7"/>
      <c r="R247" s="7"/>
      <c r="S247" s="7"/>
      <c r="T247" s="7"/>
      <c r="U247" s="7"/>
      <c r="V247" s="7">
        <f t="shared" si="16"/>
        <v>0</v>
      </c>
      <c r="W247" s="7">
        <f t="shared" si="17"/>
        <v>0</v>
      </c>
      <c r="X247" s="7"/>
      <c r="Y247" s="7"/>
      <c r="Z247" s="7"/>
      <c r="AA247" s="7">
        <v>0</v>
      </c>
      <c r="AB247" s="7">
        <f t="shared" si="18"/>
        <v>0</v>
      </c>
      <c r="AC247" s="7">
        <f t="shared" si="19"/>
        <v>38.817</v>
      </c>
    </row>
    <row r="248" ht="28" spans="1:29">
      <c r="A248" s="7">
        <v>246</v>
      </c>
      <c r="B248" s="7">
        <v>2021211430</v>
      </c>
      <c r="C248" s="7" t="s">
        <v>787</v>
      </c>
      <c r="D248" s="7" t="str">
        <f>VLOOKUP(C248,[1]Sheet1!$C$1:$G$368,5,FALSE)</f>
        <v>物流工程与管理</v>
      </c>
      <c r="E248" s="7" t="s">
        <v>705</v>
      </c>
      <c r="F248" s="7">
        <v>91.14</v>
      </c>
      <c r="G248" s="7">
        <f t="shared" si="15"/>
        <v>41.013</v>
      </c>
      <c r="H248" s="7"/>
      <c r="I248" s="7"/>
      <c r="J248" s="7"/>
      <c r="K248" s="7"/>
      <c r="L248" s="7"/>
      <c r="M248" s="7"/>
      <c r="N248" s="7"/>
      <c r="O248" s="7"/>
      <c r="P248" s="7"/>
      <c r="Q248" s="7"/>
      <c r="R248" s="7"/>
      <c r="S248" s="7"/>
      <c r="T248" s="7" t="s">
        <v>788</v>
      </c>
      <c r="U248" s="7">
        <v>7</v>
      </c>
      <c r="V248" s="7">
        <f t="shared" si="16"/>
        <v>7</v>
      </c>
      <c r="W248" s="7">
        <f t="shared" si="17"/>
        <v>3.15</v>
      </c>
      <c r="X248" s="7"/>
      <c r="Y248" s="7"/>
      <c r="Z248" s="7" t="s">
        <v>765</v>
      </c>
      <c r="AA248" s="7">
        <v>2</v>
      </c>
      <c r="AB248" s="7">
        <f t="shared" si="18"/>
        <v>0.2</v>
      </c>
      <c r="AC248" s="7">
        <f t="shared" si="19"/>
        <v>44.363</v>
      </c>
    </row>
    <row r="249" ht="42" spans="1:29">
      <c r="A249" s="7">
        <v>247</v>
      </c>
      <c r="B249" s="8">
        <v>2021211433</v>
      </c>
      <c r="C249" s="7" t="s">
        <v>789</v>
      </c>
      <c r="D249" s="7" t="str">
        <f>VLOOKUP(C249,[1]Sheet1!$C$1:$G$368,5,FALSE)</f>
        <v>物流工程与管理</v>
      </c>
      <c r="E249" s="7" t="s">
        <v>705</v>
      </c>
      <c r="F249" s="7">
        <v>89.82</v>
      </c>
      <c r="G249" s="7">
        <f t="shared" si="15"/>
        <v>40.419</v>
      </c>
      <c r="H249" s="7"/>
      <c r="I249" s="7"/>
      <c r="J249" s="7"/>
      <c r="K249" s="7"/>
      <c r="L249" s="7"/>
      <c r="M249" s="7"/>
      <c r="N249" s="7"/>
      <c r="O249" s="7"/>
      <c r="P249" s="7"/>
      <c r="Q249" s="7"/>
      <c r="R249" s="7"/>
      <c r="S249" s="7"/>
      <c r="T249" s="7" t="s">
        <v>790</v>
      </c>
      <c r="U249" s="7">
        <v>7</v>
      </c>
      <c r="V249" s="7">
        <f t="shared" si="16"/>
        <v>7</v>
      </c>
      <c r="W249" s="7">
        <f t="shared" si="17"/>
        <v>3.15</v>
      </c>
      <c r="X249" s="7" t="s">
        <v>791</v>
      </c>
      <c r="Y249" s="7" t="s">
        <v>67</v>
      </c>
      <c r="Z249" s="7" t="s">
        <v>765</v>
      </c>
      <c r="AA249" s="7">
        <v>3</v>
      </c>
      <c r="AB249" s="7">
        <f t="shared" si="18"/>
        <v>0.3</v>
      </c>
      <c r="AC249" s="7">
        <f t="shared" si="19"/>
        <v>43.869</v>
      </c>
    </row>
    <row r="250" ht="28" spans="1:29">
      <c r="A250" s="7">
        <v>248</v>
      </c>
      <c r="B250" s="7">
        <v>2021211434</v>
      </c>
      <c r="C250" s="7" t="s">
        <v>792</v>
      </c>
      <c r="D250" s="7" t="str">
        <f>VLOOKUP(C250,[1]Sheet1!$C$1:$G$368,5,FALSE)</f>
        <v>物流工程与管理</v>
      </c>
      <c r="E250" s="7" t="s">
        <v>469</v>
      </c>
      <c r="F250" s="7">
        <v>89</v>
      </c>
      <c r="G250" s="7">
        <f t="shared" si="15"/>
        <v>40.05</v>
      </c>
      <c r="H250" s="16"/>
      <c r="I250" s="16"/>
      <c r="J250" s="16"/>
      <c r="K250" s="16"/>
      <c r="L250" s="16"/>
      <c r="M250" s="16"/>
      <c r="N250" s="16"/>
      <c r="O250" s="16"/>
      <c r="P250" s="16"/>
      <c r="Q250" s="16"/>
      <c r="R250" s="16"/>
      <c r="S250" s="16"/>
      <c r="T250" s="16"/>
      <c r="U250" s="16"/>
      <c r="V250" s="7">
        <f t="shared" si="16"/>
        <v>0</v>
      </c>
      <c r="W250" s="7">
        <f t="shared" si="17"/>
        <v>0</v>
      </c>
      <c r="X250" s="16"/>
      <c r="Y250" s="7" t="s">
        <v>793</v>
      </c>
      <c r="Z250" s="16"/>
      <c r="AA250" s="7">
        <v>0</v>
      </c>
      <c r="AB250" s="7">
        <f t="shared" si="18"/>
        <v>0</v>
      </c>
      <c r="AC250" s="7">
        <f t="shared" si="19"/>
        <v>40.05</v>
      </c>
    </row>
    <row r="251" spans="1:29">
      <c r="A251" s="7">
        <v>249</v>
      </c>
      <c r="B251" s="7">
        <v>2021211354</v>
      </c>
      <c r="C251" s="7" t="s">
        <v>794</v>
      </c>
      <c r="D251" s="7" t="str">
        <f>VLOOKUP(C251,[1]Sheet1!$C$1:$G$368,5,FALSE)</f>
        <v>交通运输</v>
      </c>
      <c r="E251" s="7" t="s">
        <v>66</v>
      </c>
      <c r="F251" s="7">
        <v>85.86</v>
      </c>
      <c r="G251" s="7">
        <f t="shared" si="15"/>
        <v>38.637</v>
      </c>
      <c r="H251" s="7"/>
      <c r="I251" s="7"/>
      <c r="J251" s="7"/>
      <c r="K251" s="7"/>
      <c r="L251" s="7"/>
      <c r="M251" s="7"/>
      <c r="N251" s="7"/>
      <c r="O251" s="7"/>
      <c r="P251" s="7"/>
      <c r="Q251" s="7"/>
      <c r="R251" s="7"/>
      <c r="S251" s="7"/>
      <c r="T251" s="7"/>
      <c r="U251" s="7"/>
      <c r="V251" s="7">
        <f t="shared" si="16"/>
        <v>0</v>
      </c>
      <c r="W251" s="7">
        <f t="shared" si="17"/>
        <v>0</v>
      </c>
      <c r="X251" s="7"/>
      <c r="Y251" s="7"/>
      <c r="Z251" s="7"/>
      <c r="AA251" s="14"/>
      <c r="AB251" s="7">
        <f t="shared" si="18"/>
        <v>0</v>
      </c>
      <c r="AC251" s="7">
        <f t="shared" si="19"/>
        <v>38.637</v>
      </c>
    </row>
    <row r="252" spans="1:29">
      <c r="A252" s="7">
        <v>250</v>
      </c>
      <c r="B252" s="7">
        <v>2021211357</v>
      </c>
      <c r="C252" s="7" t="s">
        <v>795</v>
      </c>
      <c r="D252" s="7" t="str">
        <f>VLOOKUP(C252,[1]Sheet1!$C$1:$G$368,5,FALSE)</f>
        <v>交通运输</v>
      </c>
      <c r="E252" s="7" t="s">
        <v>73</v>
      </c>
      <c r="F252" s="7">
        <v>87.19</v>
      </c>
      <c r="G252" s="7">
        <f t="shared" si="15"/>
        <v>39.2355</v>
      </c>
      <c r="H252" s="7"/>
      <c r="I252" s="7"/>
      <c r="J252" s="7"/>
      <c r="K252" s="7"/>
      <c r="L252" s="7"/>
      <c r="M252" s="7"/>
      <c r="N252" s="7"/>
      <c r="O252" s="7"/>
      <c r="P252" s="7"/>
      <c r="Q252" s="7"/>
      <c r="R252" s="7"/>
      <c r="S252" s="7"/>
      <c r="T252" s="7"/>
      <c r="U252" s="7"/>
      <c r="V252" s="7">
        <f t="shared" si="16"/>
        <v>0</v>
      </c>
      <c r="W252" s="7">
        <f t="shared" si="17"/>
        <v>0</v>
      </c>
      <c r="X252" s="7"/>
      <c r="Y252" s="7"/>
      <c r="Z252" s="7"/>
      <c r="AA252" s="7">
        <v>0</v>
      </c>
      <c r="AB252" s="7">
        <f t="shared" si="18"/>
        <v>0</v>
      </c>
      <c r="AC252" s="7">
        <f t="shared" si="19"/>
        <v>39.2355</v>
      </c>
    </row>
    <row r="253" spans="1:29">
      <c r="A253" s="7">
        <v>251</v>
      </c>
      <c r="B253" s="7">
        <v>2021211360</v>
      </c>
      <c r="C253" s="7" t="s">
        <v>796</v>
      </c>
      <c r="D253" s="7" t="str">
        <f>VLOOKUP(C253,[1]Sheet1!$C$1:$G$368,5,FALSE)</f>
        <v>交通运输</v>
      </c>
      <c r="E253" s="7" t="s">
        <v>272</v>
      </c>
      <c r="F253" s="7">
        <v>88.01</v>
      </c>
      <c r="G253" s="7">
        <f t="shared" si="15"/>
        <v>39.6045</v>
      </c>
      <c r="H253" s="7"/>
      <c r="I253" s="7"/>
      <c r="J253" s="7"/>
      <c r="K253" s="7"/>
      <c r="L253" s="7"/>
      <c r="M253" s="7"/>
      <c r="N253" s="7"/>
      <c r="O253" s="7"/>
      <c r="P253" s="7"/>
      <c r="Q253" s="7"/>
      <c r="R253" s="7"/>
      <c r="S253" s="7"/>
      <c r="T253" s="7" t="s">
        <v>797</v>
      </c>
      <c r="U253" s="7">
        <v>10</v>
      </c>
      <c r="V253" s="7">
        <f t="shared" si="16"/>
        <v>10</v>
      </c>
      <c r="W253" s="7">
        <f t="shared" si="17"/>
        <v>4.5</v>
      </c>
      <c r="X253" s="7"/>
      <c r="Y253" s="7"/>
      <c r="Z253" s="7"/>
      <c r="AA253" s="7">
        <v>4.5</v>
      </c>
      <c r="AB253" s="7">
        <f t="shared" si="18"/>
        <v>0.45</v>
      </c>
      <c r="AC253" s="7">
        <f t="shared" si="19"/>
        <v>44.5545</v>
      </c>
    </row>
    <row r="254" ht="28" spans="1:29">
      <c r="A254" s="7">
        <v>252</v>
      </c>
      <c r="B254" s="7">
        <v>2021211361</v>
      </c>
      <c r="C254" s="7" t="s">
        <v>798</v>
      </c>
      <c r="D254" s="7" t="str">
        <f>VLOOKUP(C254,[1]Sheet1!$C$1:$G$368,5,FALSE)</f>
        <v>交通运输</v>
      </c>
      <c r="E254" s="7" t="s">
        <v>184</v>
      </c>
      <c r="F254" s="7">
        <v>86.23</v>
      </c>
      <c r="G254" s="7">
        <f t="shared" si="15"/>
        <v>38.8035</v>
      </c>
      <c r="H254" s="7"/>
      <c r="I254" s="7"/>
      <c r="J254" s="7"/>
      <c r="K254" s="7"/>
      <c r="L254" s="7"/>
      <c r="M254" s="7"/>
      <c r="N254" s="7"/>
      <c r="O254" s="7"/>
      <c r="P254" s="7"/>
      <c r="Q254" s="7"/>
      <c r="R254" s="7"/>
      <c r="S254" s="7"/>
      <c r="T254" s="7"/>
      <c r="U254" s="7"/>
      <c r="V254" s="7">
        <f t="shared" si="16"/>
        <v>0</v>
      </c>
      <c r="W254" s="7">
        <f t="shared" si="17"/>
        <v>0</v>
      </c>
      <c r="X254" s="7" t="s">
        <v>799</v>
      </c>
      <c r="Y254" s="7"/>
      <c r="Z254" s="7" t="s">
        <v>800</v>
      </c>
      <c r="AA254" s="7">
        <v>3</v>
      </c>
      <c r="AB254" s="7">
        <f t="shared" si="18"/>
        <v>0.3</v>
      </c>
      <c r="AC254" s="7">
        <f t="shared" si="19"/>
        <v>39.1035</v>
      </c>
    </row>
    <row r="255" spans="1:29">
      <c r="A255" s="7">
        <v>253</v>
      </c>
      <c r="B255" s="7">
        <v>2021211362</v>
      </c>
      <c r="C255" s="7" t="s">
        <v>801</v>
      </c>
      <c r="D255" s="7" t="str">
        <f>VLOOKUP(C255,[1]Sheet1!$C$1:$G$368,5,FALSE)</f>
        <v>交通运输</v>
      </c>
      <c r="E255" s="7" t="s">
        <v>73</v>
      </c>
      <c r="F255" s="7">
        <v>85.31</v>
      </c>
      <c r="G255" s="7">
        <f t="shared" si="15"/>
        <v>38.3895</v>
      </c>
      <c r="H255" s="7"/>
      <c r="I255" s="7"/>
      <c r="J255" s="7"/>
      <c r="K255" s="7"/>
      <c r="L255" s="7"/>
      <c r="M255" s="7"/>
      <c r="N255" s="7"/>
      <c r="O255" s="7"/>
      <c r="P255" s="7"/>
      <c r="Q255" s="7"/>
      <c r="R255" s="7"/>
      <c r="S255" s="7"/>
      <c r="T255" s="7"/>
      <c r="U255" s="7"/>
      <c r="V255" s="7">
        <f t="shared" si="16"/>
        <v>0</v>
      </c>
      <c r="W255" s="7">
        <f t="shared" si="17"/>
        <v>0</v>
      </c>
      <c r="X255" s="7"/>
      <c r="Y255" s="7"/>
      <c r="Z255" s="7"/>
      <c r="AA255" s="7"/>
      <c r="AB255" s="7">
        <f t="shared" si="18"/>
        <v>0</v>
      </c>
      <c r="AC255" s="7">
        <f t="shared" si="19"/>
        <v>38.3895</v>
      </c>
    </row>
    <row r="256" spans="1:29">
      <c r="A256" s="7">
        <v>254</v>
      </c>
      <c r="B256" s="7">
        <v>2021211365</v>
      </c>
      <c r="C256" s="7" t="s">
        <v>802</v>
      </c>
      <c r="D256" s="7" t="str">
        <f>VLOOKUP(C256,[1]Sheet1!$C$1:$G$368,5,FALSE)</f>
        <v>交通运输</v>
      </c>
      <c r="E256" s="7" t="s">
        <v>678</v>
      </c>
      <c r="F256" s="7">
        <v>80.19</v>
      </c>
      <c r="G256" s="7">
        <f t="shared" si="15"/>
        <v>36.0855</v>
      </c>
      <c r="H256" s="7"/>
      <c r="I256" s="7"/>
      <c r="J256" s="7"/>
      <c r="K256" s="7"/>
      <c r="L256" s="7"/>
      <c r="M256" s="7"/>
      <c r="N256" s="7"/>
      <c r="O256" s="7"/>
      <c r="P256" s="7"/>
      <c r="Q256" s="7"/>
      <c r="R256" s="7"/>
      <c r="S256" s="7"/>
      <c r="T256" s="7" t="s">
        <v>803</v>
      </c>
      <c r="U256" s="7">
        <v>0</v>
      </c>
      <c r="V256" s="7">
        <f t="shared" si="16"/>
        <v>0</v>
      </c>
      <c r="W256" s="7">
        <f t="shared" si="17"/>
        <v>0</v>
      </c>
      <c r="X256" s="7"/>
      <c r="Y256" s="7"/>
      <c r="Z256" s="7"/>
      <c r="AA256" s="7"/>
      <c r="AB256" s="7">
        <f t="shared" si="18"/>
        <v>0</v>
      </c>
      <c r="AC256" s="7">
        <f t="shared" si="19"/>
        <v>36.0855</v>
      </c>
    </row>
    <row r="257" ht="28" spans="1:29">
      <c r="A257" s="7">
        <v>255</v>
      </c>
      <c r="B257" s="7">
        <v>2021211372</v>
      </c>
      <c r="C257" s="7" t="s">
        <v>804</v>
      </c>
      <c r="D257" s="7" t="str">
        <f>VLOOKUP(C257,[1]Sheet1!$C$1:$G$368,5,FALSE)</f>
        <v>交通运输</v>
      </c>
      <c r="E257" s="7" t="s">
        <v>276</v>
      </c>
      <c r="F257" s="7">
        <v>87.98</v>
      </c>
      <c r="G257" s="7">
        <f t="shared" si="15"/>
        <v>39.591</v>
      </c>
      <c r="H257" s="7"/>
      <c r="I257" s="7"/>
      <c r="J257" s="7"/>
      <c r="K257" s="7"/>
      <c r="L257" s="7"/>
      <c r="M257" s="7"/>
      <c r="N257" s="7"/>
      <c r="O257" s="7"/>
      <c r="P257" s="7"/>
      <c r="Q257" s="7"/>
      <c r="R257" s="7"/>
      <c r="S257" s="7"/>
      <c r="T257" s="7" t="s">
        <v>805</v>
      </c>
      <c r="U257" s="7">
        <v>20</v>
      </c>
      <c r="V257" s="7">
        <f t="shared" si="16"/>
        <v>20</v>
      </c>
      <c r="W257" s="7">
        <f t="shared" si="17"/>
        <v>9</v>
      </c>
      <c r="X257" s="7"/>
      <c r="Y257" s="7"/>
      <c r="Z257" s="7"/>
      <c r="AA257" s="7">
        <v>0</v>
      </c>
      <c r="AB257" s="7">
        <f t="shared" si="18"/>
        <v>0</v>
      </c>
      <c r="AC257" s="7">
        <f t="shared" si="19"/>
        <v>48.591</v>
      </c>
    </row>
    <row r="258" ht="56" spans="1:29">
      <c r="A258" s="7">
        <v>256</v>
      </c>
      <c r="B258" s="7">
        <v>2021211373</v>
      </c>
      <c r="C258" s="7" t="s">
        <v>806</v>
      </c>
      <c r="D258" s="7" t="str">
        <f>VLOOKUP(C258,[1]Sheet1!$C$1:$G$368,5,FALSE)</f>
        <v>交通运输</v>
      </c>
      <c r="E258" s="7" t="s">
        <v>272</v>
      </c>
      <c r="F258" s="7">
        <v>88.64</v>
      </c>
      <c r="G258" s="7">
        <f t="shared" si="15"/>
        <v>39.888</v>
      </c>
      <c r="H258" s="7"/>
      <c r="I258" s="7"/>
      <c r="J258" s="7"/>
      <c r="K258" s="7"/>
      <c r="L258" s="7"/>
      <c r="M258" s="7"/>
      <c r="N258" s="7"/>
      <c r="O258" s="7"/>
      <c r="P258" s="7"/>
      <c r="Q258" s="7"/>
      <c r="R258" s="7"/>
      <c r="S258" s="7"/>
      <c r="T258" s="7" t="s">
        <v>807</v>
      </c>
      <c r="U258" s="7">
        <v>15</v>
      </c>
      <c r="V258" s="7">
        <f t="shared" si="16"/>
        <v>15</v>
      </c>
      <c r="W258" s="7">
        <f t="shared" si="17"/>
        <v>6.75</v>
      </c>
      <c r="X258" s="7" t="s">
        <v>808</v>
      </c>
      <c r="Y258" s="7"/>
      <c r="Z258" s="7" t="s">
        <v>809</v>
      </c>
      <c r="AA258" s="7">
        <v>4</v>
      </c>
      <c r="AB258" s="7">
        <f t="shared" si="18"/>
        <v>0.4</v>
      </c>
      <c r="AC258" s="7">
        <f t="shared" si="19"/>
        <v>47.038</v>
      </c>
    </row>
    <row r="259" spans="1:29">
      <c r="A259" s="7">
        <v>257</v>
      </c>
      <c r="B259" s="7">
        <v>2021211374</v>
      </c>
      <c r="C259" s="7" t="s">
        <v>810</v>
      </c>
      <c r="D259" s="7" t="str">
        <f>VLOOKUP(C259,[1]Sheet1!$C$1:$G$368,5,FALSE)</f>
        <v>交通运输</v>
      </c>
      <c r="E259" s="7" t="s">
        <v>98</v>
      </c>
      <c r="F259" s="7">
        <v>86.03</v>
      </c>
      <c r="G259" s="7">
        <f t="shared" si="15"/>
        <v>38.7135</v>
      </c>
      <c r="H259" s="7"/>
      <c r="I259" s="7"/>
      <c r="J259" s="7"/>
      <c r="K259" s="7"/>
      <c r="L259" s="7"/>
      <c r="M259" s="7"/>
      <c r="N259" s="7"/>
      <c r="O259" s="7"/>
      <c r="P259" s="7"/>
      <c r="Q259" s="7"/>
      <c r="R259" s="7"/>
      <c r="S259" s="7"/>
      <c r="T259" s="7"/>
      <c r="U259" s="7"/>
      <c r="V259" s="7">
        <f t="shared" si="16"/>
        <v>0</v>
      </c>
      <c r="W259" s="7">
        <f t="shared" si="17"/>
        <v>0</v>
      </c>
      <c r="X259" s="7" t="s">
        <v>811</v>
      </c>
      <c r="Y259" s="7"/>
      <c r="Z259" s="7"/>
      <c r="AA259" s="7">
        <v>1</v>
      </c>
      <c r="AB259" s="7">
        <f t="shared" si="18"/>
        <v>0.1</v>
      </c>
      <c r="AC259" s="7">
        <f t="shared" si="19"/>
        <v>38.8135</v>
      </c>
    </row>
    <row r="260" ht="43.5" spans="1:29">
      <c r="A260" s="7">
        <v>258</v>
      </c>
      <c r="B260" s="7">
        <v>2021211375</v>
      </c>
      <c r="C260" s="7" t="s">
        <v>812</v>
      </c>
      <c r="D260" s="7" t="str">
        <f>VLOOKUP(C260,[1]Sheet1!$C$1:$G$368,5,FALSE)</f>
        <v>交通运输</v>
      </c>
      <c r="E260" s="7" t="s">
        <v>52</v>
      </c>
      <c r="F260" s="7">
        <v>87.09</v>
      </c>
      <c r="G260" s="7">
        <f t="shared" ref="G260:G308" si="20">F260*0.45</f>
        <v>39.1905</v>
      </c>
      <c r="H260" s="7" t="s">
        <v>813</v>
      </c>
      <c r="I260" s="7">
        <v>40</v>
      </c>
      <c r="J260" s="7"/>
      <c r="K260" s="7"/>
      <c r="L260" s="7"/>
      <c r="M260" s="7"/>
      <c r="N260" s="7"/>
      <c r="O260" s="7"/>
      <c r="P260" s="7"/>
      <c r="Q260" s="7"/>
      <c r="R260" s="7"/>
      <c r="S260" s="7"/>
      <c r="T260" s="7" t="s">
        <v>814</v>
      </c>
      <c r="U260" s="7">
        <v>15</v>
      </c>
      <c r="V260" s="7">
        <f t="shared" ref="V260:V308" si="21">U260+S260+Q260+O260+M260+K260+I260</f>
        <v>55</v>
      </c>
      <c r="W260" s="7">
        <f t="shared" ref="W260:W308" si="22">V260*0.45</f>
        <v>24.75</v>
      </c>
      <c r="X260" s="7"/>
      <c r="Y260" s="7"/>
      <c r="Z260" s="59" t="s">
        <v>815</v>
      </c>
      <c r="AA260" s="7">
        <v>0</v>
      </c>
      <c r="AB260" s="7">
        <f t="shared" ref="AB260:AB308" si="23">AA260*0.1</f>
        <v>0</v>
      </c>
      <c r="AC260" s="7">
        <f t="shared" ref="AC260:AC308" si="24">AB260+W260+G260</f>
        <v>63.9405</v>
      </c>
    </row>
    <row r="261" ht="168" spans="1:29">
      <c r="A261" s="7">
        <v>259</v>
      </c>
      <c r="B261" s="7">
        <v>2021211377</v>
      </c>
      <c r="C261" s="7" t="s">
        <v>816</v>
      </c>
      <c r="D261" s="7" t="str">
        <f>VLOOKUP(C261,[1]Sheet1!$C$1:$G$368,5,FALSE)</f>
        <v>交通运输</v>
      </c>
      <c r="E261" s="7" t="s">
        <v>98</v>
      </c>
      <c r="F261" s="7">
        <v>89.25</v>
      </c>
      <c r="G261" s="7">
        <f t="shared" si="20"/>
        <v>40.1625</v>
      </c>
      <c r="H261" s="7" t="s">
        <v>817</v>
      </c>
      <c r="I261" s="7">
        <v>28</v>
      </c>
      <c r="J261" s="7" t="s">
        <v>818</v>
      </c>
      <c r="K261" s="7">
        <v>0</v>
      </c>
      <c r="L261" s="7"/>
      <c r="M261" s="7"/>
      <c r="N261" s="7"/>
      <c r="O261" s="7"/>
      <c r="P261" s="7" t="s">
        <v>819</v>
      </c>
      <c r="Q261" s="7">
        <v>25</v>
      </c>
      <c r="R261" s="7" t="s">
        <v>818</v>
      </c>
      <c r="S261" s="7">
        <v>0</v>
      </c>
      <c r="T261" s="7" t="s">
        <v>820</v>
      </c>
      <c r="U261" s="7">
        <v>15</v>
      </c>
      <c r="V261" s="7">
        <f t="shared" si="21"/>
        <v>68</v>
      </c>
      <c r="W261" s="7">
        <f t="shared" si="22"/>
        <v>30.6</v>
      </c>
      <c r="X261" s="7" t="s">
        <v>615</v>
      </c>
      <c r="Y261" s="7" t="s">
        <v>818</v>
      </c>
      <c r="Z261" s="7" t="s">
        <v>818</v>
      </c>
      <c r="AA261" s="7">
        <v>1</v>
      </c>
      <c r="AB261" s="7">
        <f t="shared" si="23"/>
        <v>0.1</v>
      </c>
      <c r="AC261" s="7">
        <f t="shared" si="24"/>
        <v>70.8625</v>
      </c>
    </row>
    <row r="262" ht="42" spans="1:29">
      <c r="A262" s="7">
        <v>260</v>
      </c>
      <c r="B262" s="7">
        <v>2021211389</v>
      </c>
      <c r="C262" s="7" t="s">
        <v>821</v>
      </c>
      <c r="D262" s="7" t="str">
        <f>VLOOKUP(C262,[1]Sheet1!$C$1:$G$368,5,FALSE)</f>
        <v>交通运输</v>
      </c>
      <c r="E262" s="7" t="s">
        <v>631</v>
      </c>
      <c r="F262" s="7">
        <v>89.92</v>
      </c>
      <c r="G262" s="7">
        <f t="shared" si="20"/>
        <v>40.464</v>
      </c>
      <c r="H262" s="7"/>
      <c r="I262" s="7"/>
      <c r="J262" s="7"/>
      <c r="K262" s="7"/>
      <c r="L262" s="7"/>
      <c r="M262" s="7"/>
      <c r="N262" s="24"/>
      <c r="O262" s="24"/>
      <c r="P262" s="7"/>
      <c r="Q262" s="7"/>
      <c r="R262" s="7"/>
      <c r="S262" s="7"/>
      <c r="T262" s="7" t="s">
        <v>822</v>
      </c>
      <c r="U262" s="7">
        <v>5</v>
      </c>
      <c r="V262" s="7">
        <f t="shared" si="21"/>
        <v>5</v>
      </c>
      <c r="W262" s="7">
        <f t="shared" si="22"/>
        <v>2.25</v>
      </c>
      <c r="X262" s="7" t="s">
        <v>823</v>
      </c>
      <c r="Y262" s="7"/>
      <c r="Z262" s="7" t="s">
        <v>824</v>
      </c>
      <c r="AA262" s="7">
        <v>3</v>
      </c>
      <c r="AB262" s="7">
        <f t="shared" si="23"/>
        <v>0.3</v>
      </c>
      <c r="AC262" s="7">
        <f t="shared" si="24"/>
        <v>43.014</v>
      </c>
    </row>
    <row r="263" ht="154" spans="1:29">
      <c r="A263" s="7">
        <v>261</v>
      </c>
      <c r="B263" s="7">
        <v>2021211390</v>
      </c>
      <c r="C263" s="7" t="s">
        <v>825</v>
      </c>
      <c r="D263" s="7" t="str">
        <f>VLOOKUP(C263,[1]Sheet1!$C$1:$G$368,5,FALSE)</f>
        <v>交通运输</v>
      </c>
      <c r="E263" s="7" t="s">
        <v>46</v>
      </c>
      <c r="F263" s="7">
        <v>89.65</v>
      </c>
      <c r="G263" s="7">
        <f t="shared" si="20"/>
        <v>40.3425</v>
      </c>
      <c r="H263" s="7" t="s">
        <v>826</v>
      </c>
      <c r="I263" s="7">
        <v>3.75</v>
      </c>
      <c r="J263" s="7"/>
      <c r="K263" s="7"/>
      <c r="L263" s="7"/>
      <c r="M263" s="7"/>
      <c r="N263" s="7"/>
      <c r="O263" s="7"/>
      <c r="P263" s="7" t="s">
        <v>827</v>
      </c>
      <c r="Q263" s="7">
        <v>0</v>
      </c>
      <c r="R263" s="7"/>
      <c r="S263" s="7"/>
      <c r="T263" s="7" t="s">
        <v>828</v>
      </c>
      <c r="U263" s="7">
        <v>17</v>
      </c>
      <c r="V263" s="7">
        <f t="shared" si="21"/>
        <v>20.75</v>
      </c>
      <c r="W263" s="7">
        <f t="shared" si="22"/>
        <v>9.3375</v>
      </c>
      <c r="X263" s="7" t="s">
        <v>829</v>
      </c>
      <c r="Y263" s="7"/>
      <c r="Z263" s="7" t="s">
        <v>830</v>
      </c>
      <c r="AA263" s="7">
        <v>2</v>
      </c>
      <c r="AB263" s="7">
        <f t="shared" si="23"/>
        <v>0.2</v>
      </c>
      <c r="AC263" s="7">
        <f t="shared" si="24"/>
        <v>49.88</v>
      </c>
    </row>
    <row r="264" ht="56" spans="1:29">
      <c r="A264" s="7">
        <v>262</v>
      </c>
      <c r="B264" s="8">
        <v>2021211391</v>
      </c>
      <c r="C264" s="7" t="s">
        <v>831</v>
      </c>
      <c r="D264" s="7" t="str">
        <f>VLOOKUP(C264,[1]Sheet1!$C$1:$G$368,5,FALSE)</f>
        <v>交通运输</v>
      </c>
      <c r="E264" s="7" t="s">
        <v>546</v>
      </c>
      <c r="F264" s="7">
        <v>88.54</v>
      </c>
      <c r="G264" s="7">
        <f t="shared" si="20"/>
        <v>39.843</v>
      </c>
      <c r="H264" s="7"/>
      <c r="I264" s="7"/>
      <c r="J264" s="7" t="s">
        <v>67</v>
      </c>
      <c r="K264" s="7"/>
      <c r="L264" s="7"/>
      <c r="M264" s="7"/>
      <c r="N264" s="7"/>
      <c r="O264" s="7"/>
      <c r="P264" s="7" t="s">
        <v>67</v>
      </c>
      <c r="Q264" s="7"/>
      <c r="R264" s="7" t="s">
        <v>67</v>
      </c>
      <c r="S264" s="7"/>
      <c r="T264" s="7" t="s">
        <v>832</v>
      </c>
      <c r="U264" s="7">
        <v>4</v>
      </c>
      <c r="V264" s="7">
        <f t="shared" si="21"/>
        <v>4</v>
      </c>
      <c r="W264" s="7">
        <f t="shared" si="22"/>
        <v>1.8</v>
      </c>
      <c r="X264" s="7" t="s">
        <v>67</v>
      </c>
      <c r="Y264" s="7" t="s">
        <v>833</v>
      </c>
      <c r="Z264" s="7" t="s">
        <v>834</v>
      </c>
      <c r="AA264" s="50">
        <v>5</v>
      </c>
      <c r="AB264" s="7">
        <f t="shared" si="23"/>
        <v>0.5</v>
      </c>
      <c r="AC264" s="7">
        <f t="shared" si="24"/>
        <v>42.143</v>
      </c>
    </row>
    <row r="265" spans="1:29">
      <c r="A265" s="7">
        <v>263</v>
      </c>
      <c r="B265" s="7">
        <v>2021211392</v>
      </c>
      <c r="C265" s="7" t="s">
        <v>835</v>
      </c>
      <c r="D265" s="7" t="str">
        <f>VLOOKUP(C265,[1]Sheet1!$C$1:$G$368,5,FALSE)</f>
        <v>交通运输</v>
      </c>
      <c r="E265" s="7" t="s">
        <v>69</v>
      </c>
      <c r="F265" s="7">
        <v>89.72</v>
      </c>
      <c r="G265" s="7">
        <f t="shared" si="20"/>
        <v>40.374</v>
      </c>
      <c r="H265" s="7"/>
      <c r="I265" s="7">
        <v>0</v>
      </c>
      <c r="J265" s="7" t="s">
        <v>67</v>
      </c>
      <c r="K265" s="7">
        <v>0</v>
      </c>
      <c r="L265" s="7"/>
      <c r="M265" s="7"/>
      <c r="N265" s="7"/>
      <c r="O265" s="7"/>
      <c r="P265" s="7" t="s">
        <v>67</v>
      </c>
      <c r="Q265" s="7">
        <v>0</v>
      </c>
      <c r="R265" s="7" t="s">
        <v>67</v>
      </c>
      <c r="S265" s="7">
        <v>0</v>
      </c>
      <c r="T265" s="7" t="s">
        <v>836</v>
      </c>
      <c r="U265" s="7">
        <v>4</v>
      </c>
      <c r="V265" s="7">
        <f t="shared" si="21"/>
        <v>4</v>
      </c>
      <c r="W265" s="7">
        <f t="shared" si="22"/>
        <v>1.8</v>
      </c>
      <c r="X265" s="7" t="s">
        <v>67</v>
      </c>
      <c r="Y265" s="7" t="s">
        <v>67</v>
      </c>
      <c r="Z265" s="7" t="s">
        <v>67</v>
      </c>
      <c r="AA265" s="7">
        <v>0</v>
      </c>
      <c r="AB265" s="7">
        <f t="shared" si="23"/>
        <v>0</v>
      </c>
      <c r="AC265" s="7">
        <f t="shared" si="24"/>
        <v>42.174</v>
      </c>
    </row>
    <row r="266" ht="42" spans="1:29">
      <c r="A266" s="7">
        <v>264</v>
      </c>
      <c r="B266" s="7">
        <v>2021211393</v>
      </c>
      <c r="C266" s="7" t="s">
        <v>837</v>
      </c>
      <c r="D266" s="7" t="str">
        <f>VLOOKUP(C266,[1]Sheet1!$C$1:$G$368,5,FALSE)</f>
        <v>交通运输</v>
      </c>
      <c r="E266" s="7" t="s">
        <v>46</v>
      </c>
      <c r="F266" s="7">
        <v>85.94</v>
      </c>
      <c r="G266" s="7">
        <f t="shared" si="20"/>
        <v>38.673</v>
      </c>
      <c r="H266" s="7"/>
      <c r="I266" s="7"/>
      <c r="J266" s="7"/>
      <c r="K266" s="7"/>
      <c r="L266" s="7"/>
      <c r="M266" s="7"/>
      <c r="N266" s="7"/>
      <c r="O266" s="7"/>
      <c r="P266" s="7"/>
      <c r="Q266" s="7"/>
      <c r="R266" s="7"/>
      <c r="S266" s="7"/>
      <c r="T266" s="7"/>
      <c r="U266" s="7"/>
      <c r="V266" s="7">
        <f t="shared" si="21"/>
        <v>0</v>
      </c>
      <c r="W266" s="7">
        <f t="shared" si="22"/>
        <v>0</v>
      </c>
      <c r="X266" s="7" t="s">
        <v>67</v>
      </c>
      <c r="Y266" s="7" t="s">
        <v>67</v>
      </c>
      <c r="Z266" s="7" t="s">
        <v>838</v>
      </c>
      <c r="AA266" s="7">
        <v>1</v>
      </c>
      <c r="AB266" s="7">
        <f t="shared" si="23"/>
        <v>0.1</v>
      </c>
      <c r="AC266" s="7">
        <f t="shared" si="24"/>
        <v>38.773</v>
      </c>
    </row>
    <row r="267" ht="42" spans="1:29">
      <c r="A267" s="7">
        <v>265</v>
      </c>
      <c r="B267" s="7">
        <v>2021211394</v>
      </c>
      <c r="C267" s="7" t="s">
        <v>839</v>
      </c>
      <c r="D267" s="7" t="str">
        <f>VLOOKUP(C267,[1]Sheet1!$C$1:$G$368,5,FALSE)</f>
        <v>交通运输</v>
      </c>
      <c r="E267" s="7" t="s">
        <v>325</v>
      </c>
      <c r="F267" s="7">
        <v>86.61</v>
      </c>
      <c r="G267" s="7">
        <f t="shared" si="20"/>
        <v>38.9745</v>
      </c>
      <c r="H267" s="7"/>
      <c r="I267" s="7"/>
      <c r="J267" s="7"/>
      <c r="K267" s="7"/>
      <c r="L267" s="7"/>
      <c r="M267" s="7"/>
      <c r="N267" s="7"/>
      <c r="O267" s="7"/>
      <c r="P267" s="7"/>
      <c r="Q267" s="7"/>
      <c r="R267" s="7"/>
      <c r="S267" s="7"/>
      <c r="T267" s="7" t="s">
        <v>840</v>
      </c>
      <c r="U267" s="7">
        <v>14</v>
      </c>
      <c r="V267" s="7">
        <f t="shared" si="21"/>
        <v>14</v>
      </c>
      <c r="W267" s="7">
        <f t="shared" si="22"/>
        <v>6.3</v>
      </c>
      <c r="X267" s="7" t="s">
        <v>841</v>
      </c>
      <c r="Y267" s="7"/>
      <c r="Z267" s="7" t="s">
        <v>800</v>
      </c>
      <c r="AA267" s="7">
        <v>3</v>
      </c>
      <c r="AB267" s="7">
        <f t="shared" si="23"/>
        <v>0.3</v>
      </c>
      <c r="AC267" s="7">
        <f t="shared" si="24"/>
        <v>45.5745</v>
      </c>
    </row>
    <row r="268" ht="28" spans="1:29">
      <c r="A268" s="7">
        <v>266</v>
      </c>
      <c r="B268" s="7">
        <v>2021211395</v>
      </c>
      <c r="C268" s="7" t="s">
        <v>842</v>
      </c>
      <c r="D268" s="7" t="str">
        <f>VLOOKUP(C268,[1]Sheet1!$C$1:$G$368,5,FALSE)</f>
        <v>交通运输</v>
      </c>
      <c r="E268" s="7" t="s">
        <v>441</v>
      </c>
      <c r="F268" s="7">
        <v>87.52</v>
      </c>
      <c r="G268" s="7">
        <f t="shared" si="20"/>
        <v>39.384</v>
      </c>
      <c r="H268" s="7"/>
      <c r="I268" s="7"/>
      <c r="J268" s="7"/>
      <c r="K268" s="7"/>
      <c r="L268" s="7"/>
      <c r="M268" s="7"/>
      <c r="N268" s="7"/>
      <c r="O268" s="7"/>
      <c r="P268" s="7"/>
      <c r="Q268" s="7"/>
      <c r="R268" s="7"/>
      <c r="S268" s="7"/>
      <c r="T268" s="21" t="s">
        <v>843</v>
      </c>
      <c r="U268" s="7">
        <v>15</v>
      </c>
      <c r="V268" s="7">
        <f t="shared" si="21"/>
        <v>15</v>
      </c>
      <c r="W268" s="7">
        <f t="shared" si="22"/>
        <v>6.75</v>
      </c>
      <c r="X268" s="7"/>
      <c r="Y268" s="7"/>
      <c r="Z268" s="7" t="s">
        <v>844</v>
      </c>
      <c r="AA268" s="7">
        <v>1</v>
      </c>
      <c r="AB268" s="7">
        <f t="shared" si="23"/>
        <v>0.1</v>
      </c>
      <c r="AC268" s="7">
        <f t="shared" si="24"/>
        <v>46.234</v>
      </c>
    </row>
    <row r="269" ht="42" spans="1:29">
      <c r="A269" s="7">
        <v>267</v>
      </c>
      <c r="B269" s="8" t="s">
        <v>845</v>
      </c>
      <c r="C269" s="7" t="s">
        <v>846</v>
      </c>
      <c r="D269" s="7" t="str">
        <f>VLOOKUP(C269,[1]Sheet1!$C$1:$G$368,5,FALSE)</f>
        <v>交通运输</v>
      </c>
      <c r="E269" s="7" t="s">
        <v>546</v>
      </c>
      <c r="F269" s="7">
        <v>89.3</v>
      </c>
      <c r="G269" s="7">
        <f t="shared" si="20"/>
        <v>40.185</v>
      </c>
      <c r="H269" s="7" t="s">
        <v>847</v>
      </c>
      <c r="I269" s="7">
        <v>10.5</v>
      </c>
      <c r="J269" s="7"/>
      <c r="K269" s="7"/>
      <c r="L269" s="7"/>
      <c r="M269" s="7"/>
      <c r="N269" s="7"/>
      <c r="O269" s="7"/>
      <c r="P269" s="7"/>
      <c r="Q269" s="7"/>
      <c r="R269" s="7"/>
      <c r="S269" s="7"/>
      <c r="T269" s="7" t="s">
        <v>34</v>
      </c>
      <c r="U269" s="7">
        <v>5</v>
      </c>
      <c r="V269" s="7">
        <f t="shared" si="21"/>
        <v>15.5</v>
      </c>
      <c r="W269" s="7">
        <f t="shared" si="22"/>
        <v>6.975</v>
      </c>
      <c r="X269" s="7" t="s">
        <v>848</v>
      </c>
      <c r="Y269" s="7" t="s">
        <v>849</v>
      </c>
      <c r="Z269" s="7" t="s">
        <v>850</v>
      </c>
      <c r="AA269" s="7">
        <v>6</v>
      </c>
      <c r="AB269" s="7">
        <f t="shared" si="23"/>
        <v>0.6</v>
      </c>
      <c r="AC269" s="7">
        <f t="shared" si="24"/>
        <v>47.76</v>
      </c>
    </row>
    <row r="270" ht="112" spans="1:29">
      <c r="A270" s="7">
        <v>268</v>
      </c>
      <c r="B270" s="8" t="s">
        <v>851</v>
      </c>
      <c r="C270" s="8" t="s">
        <v>852</v>
      </c>
      <c r="D270" s="7" t="str">
        <f>VLOOKUP(C270,[1]Sheet1!$C$1:$G$368,5,FALSE)</f>
        <v>交通运输</v>
      </c>
      <c r="E270" s="8" t="s">
        <v>105</v>
      </c>
      <c r="F270" s="8" t="s">
        <v>853</v>
      </c>
      <c r="G270" s="7">
        <f t="shared" si="20"/>
        <v>40.0905</v>
      </c>
      <c r="H270" s="8"/>
      <c r="I270" s="8"/>
      <c r="J270" s="8"/>
      <c r="K270" s="8"/>
      <c r="L270" s="8"/>
      <c r="M270" s="8"/>
      <c r="N270" s="8"/>
      <c r="O270" s="8"/>
      <c r="P270" s="8"/>
      <c r="Q270" s="8"/>
      <c r="R270" s="8"/>
      <c r="S270" s="8"/>
      <c r="T270" s="8" t="s">
        <v>471</v>
      </c>
      <c r="U270" s="8" t="s">
        <v>303</v>
      </c>
      <c r="V270" s="7">
        <f t="shared" si="21"/>
        <v>15</v>
      </c>
      <c r="W270" s="7">
        <f t="shared" si="22"/>
        <v>6.75</v>
      </c>
      <c r="X270" s="8"/>
      <c r="Y270" s="8"/>
      <c r="Z270" s="8" t="s">
        <v>854</v>
      </c>
      <c r="AA270" s="8" t="s">
        <v>855</v>
      </c>
      <c r="AB270" s="7">
        <f t="shared" si="23"/>
        <v>0.975</v>
      </c>
      <c r="AC270" s="7">
        <f t="shared" si="24"/>
        <v>47.8155</v>
      </c>
    </row>
    <row r="271" ht="56" spans="1:29">
      <c r="A271" s="7">
        <v>269</v>
      </c>
      <c r="B271" s="7">
        <v>2021211401</v>
      </c>
      <c r="C271" s="7" t="s">
        <v>856</v>
      </c>
      <c r="D271" s="7" t="str">
        <f>VLOOKUP(C271,[1]Sheet1!$C$1:$G$368,5,FALSE)</f>
        <v>交通运输</v>
      </c>
      <c r="E271" s="7" t="s">
        <v>115</v>
      </c>
      <c r="F271" s="7">
        <v>81.97</v>
      </c>
      <c r="G271" s="7">
        <f t="shared" si="20"/>
        <v>36.8865</v>
      </c>
      <c r="H271" s="7"/>
      <c r="I271" s="7"/>
      <c r="J271" s="7"/>
      <c r="K271" s="7"/>
      <c r="L271" s="7"/>
      <c r="M271" s="7"/>
      <c r="N271" s="7"/>
      <c r="O271" s="7"/>
      <c r="P271" s="7"/>
      <c r="Q271" s="7"/>
      <c r="R271" s="7"/>
      <c r="S271" s="7"/>
      <c r="T271" s="7" t="s">
        <v>726</v>
      </c>
      <c r="U271" s="7">
        <v>5</v>
      </c>
      <c r="V271" s="7">
        <f t="shared" si="21"/>
        <v>5</v>
      </c>
      <c r="W271" s="7">
        <f t="shared" si="22"/>
        <v>2.25</v>
      </c>
      <c r="X271" s="7" t="s">
        <v>857</v>
      </c>
      <c r="Y271" s="7"/>
      <c r="Z271" s="7" t="s">
        <v>858</v>
      </c>
      <c r="AA271" s="7">
        <v>2</v>
      </c>
      <c r="AB271" s="7">
        <f t="shared" si="23"/>
        <v>0.2</v>
      </c>
      <c r="AC271" s="7">
        <f t="shared" si="24"/>
        <v>39.3365</v>
      </c>
    </row>
    <row r="272" ht="28" spans="1:29">
      <c r="A272" s="7">
        <v>270</v>
      </c>
      <c r="B272" s="8">
        <v>2021211435</v>
      </c>
      <c r="C272" s="7" t="s">
        <v>859</v>
      </c>
      <c r="D272" s="7" t="str">
        <f>VLOOKUP(C272,[1]Sheet1!$C$1:$G$368,5,FALSE)</f>
        <v>物流工程与管理</v>
      </c>
      <c r="E272" s="7" t="s">
        <v>102</v>
      </c>
      <c r="F272" s="7">
        <v>86.51</v>
      </c>
      <c r="G272" s="7">
        <f t="shared" si="20"/>
        <v>38.9295</v>
      </c>
      <c r="H272" s="7"/>
      <c r="I272" s="7"/>
      <c r="J272" s="7"/>
      <c r="K272" s="7"/>
      <c r="L272" s="7"/>
      <c r="M272" s="7"/>
      <c r="N272" s="7"/>
      <c r="O272" s="7"/>
      <c r="P272" s="7"/>
      <c r="Q272" s="7"/>
      <c r="R272" s="7"/>
      <c r="S272" s="7"/>
      <c r="T272" s="7" t="s">
        <v>860</v>
      </c>
      <c r="U272" s="7">
        <v>17</v>
      </c>
      <c r="V272" s="7">
        <f t="shared" si="21"/>
        <v>17</v>
      </c>
      <c r="W272" s="7">
        <f t="shared" si="22"/>
        <v>7.65</v>
      </c>
      <c r="X272" s="7"/>
      <c r="Y272" s="7"/>
      <c r="Z272" s="7" t="s">
        <v>861</v>
      </c>
      <c r="AA272" s="7">
        <v>0</v>
      </c>
      <c r="AB272" s="7">
        <f t="shared" si="23"/>
        <v>0</v>
      </c>
      <c r="AC272" s="7">
        <f t="shared" si="24"/>
        <v>46.5795</v>
      </c>
    </row>
    <row r="273" ht="28" spans="1:29">
      <c r="A273" s="7">
        <v>271</v>
      </c>
      <c r="B273" s="49">
        <v>2021211436</v>
      </c>
      <c r="C273" s="7" t="s">
        <v>862</v>
      </c>
      <c r="D273" s="7" t="str">
        <f>VLOOKUP(C273,[1]Sheet1!$C$1:$G$368,5,FALSE)</f>
        <v>物流工程与管理</v>
      </c>
      <c r="E273" s="7" t="s">
        <v>108</v>
      </c>
      <c r="F273" s="7">
        <v>88.19</v>
      </c>
      <c r="G273" s="7">
        <f t="shared" si="20"/>
        <v>39.6855</v>
      </c>
      <c r="H273" s="7"/>
      <c r="I273" s="7"/>
      <c r="J273" s="7"/>
      <c r="K273" s="7"/>
      <c r="L273" s="7"/>
      <c r="M273" s="7"/>
      <c r="N273" s="7"/>
      <c r="O273" s="7"/>
      <c r="P273" s="7"/>
      <c r="Q273" s="7"/>
      <c r="R273" s="7"/>
      <c r="S273" s="7"/>
      <c r="T273" s="7" t="s">
        <v>863</v>
      </c>
      <c r="U273" s="7">
        <v>17</v>
      </c>
      <c r="V273" s="7">
        <f t="shared" si="21"/>
        <v>17</v>
      </c>
      <c r="W273" s="7">
        <f t="shared" si="22"/>
        <v>7.65</v>
      </c>
      <c r="X273" s="7"/>
      <c r="Y273" s="7"/>
      <c r="Z273" s="7" t="s">
        <v>864</v>
      </c>
      <c r="AA273" s="7">
        <v>0</v>
      </c>
      <c r="AB273" s="7">
        <f t="shared" si="23"/>
        <v>0</v>
      </c>
      <c r="AC273" s="7">
        <f t="shared" si="24"/>
        <v>47.3355</v>
      </c>
    </row>
    <row r="274" ht="28" spans="1:29">
      <c r="A274" s="7">
        <v>272</v>
      </c>
      <c r="B274" s="10">
        <v>2021211437</v>
      </c>
      <c r="C274" s="10" t="s">
        <v>865</v>
      </c>
      <c r="D274" s="7" t="str">
        <f>VLOOKUP(C274,[1]Sheet1!$C$1:$G$368,5,FALSE)</f>
        <v>物流工程与管理</v>
      </c>
      <c r="E274" s="10" t="s">
        <v>115</v>
      </c>
      <c r="F274" s="10">
        <v>87.31</v>
      </c>
      <c r="G274" s="7">
        <f t="shared" si="20"/>
        <v>39.2895</v>
      </c>
      <c r="H274" s="10" t="s">
        <v>866</v>
      </c>
      <c r="I274" s="10">
        <v>12</v>
      </c>
      <c r="J274" s="10"/>
      <c r="K274" s="10"/>
      <c r="L274" s="10"/>
      <c r="M274" s="10"/>
      <c r="N274" s="10"/>
      <c r="O274" s="10"/>
      <c r="P274" s="10"/>
      <c r="Q274" s="10"/>
      <c r="R274" s="10"/>
      <c r="S274" s="10"/>
      <c r="T274" s="10" t="s">
        <v>867</v>
      </c>
      <c r="U274" s="10">
        <v>10</v>
      </c>
      <c r="V274" s="7">
        <f t="shared" si="21"/>
        <v>22</v>
      </c>
      <c r="W274" s="7">
        <f t="shared" si="22"/>
        <v>9.9</v>
      </c>
      <c r="X274" s="10"/>
      <c r="Y274" s="10"/>
      <c r="Z274" s="10"/>
      <c r="AA274" s="10"/>
      <c r="AB274" s="7">
        <f t="shared" si="23"/>
        <v>0</v>
      </c>
      <c r="AC274" s="7">
        <f t="shared" si="24"/>
        <v>49.1895</v>
      </c>
    </row>
    <row r="275" ht="28" spans="1:29">
      <c r="A275" s="7">
        <v>273</v>
      </c>
      <c r="B275" s="7">
        <v>2021211438</v>
      </c>
      <c r="C275" s="7" t="s">
        <v>868</v>
      </c>
      <c r="D275" s="7" t="str">
        <f>VLOOKUP(C275,[1]Sheet1!$C$1:$G$368,5,FALSE)</f>
        <v>物流工程与管理</v>
      </c>
      <c r="E275" s="7" t="s">
        <v>115</v>
      </c>
      <c r="F275" s="7">
        <v>84.31</v>
      </c>
      <c r="G275" s="7">
        <f t="shared" si="20"/>
        <v>37.9395</v>
      </c>
      <c r="H275" s="7"/>
      <c r="I275" s="7"/>
      <c r="J275" s="7"/>
      <c r="K275" s="7"/>
      <c r="L275" s="7"/>
      <c r="M275" s="7"/>
      <c r="N275" s="7"/>
      <c r="O275" s="7"/>
      <c r="P275" s="7"/>
      <c r="Q275" s="7"/>
      <c r="R275" s="7"/>
      <c r="S275" s="7"/>
      <c r="T275" s="7"/>
      <c r="U275" s="7"/>
      <c r="V275" s="7">
        <f t="shared" si="21"/>
        <v>0</v>
      </c>
      <c r="W275" s="7">
        <f t="shared" si="22"/>
        <v>0</v>
      </c>
      <c r="X275" s="7" t="s">
        <v>869</v>
      </c>
      <c r="Y275" s="7"/>
      <c r="Z275" s="7"/>
      <c r="AA275" s="7">
        <v>1</v>
      </c>
      <c r="AB275" s="7">
        <f t="shared" si="23"/>
        <v>0.1</v>
      </c>
      <c r="AC275" s="7">
        <f t="shared" si="24"/>
        <v>38.0395</v>
      </c>
    </row>
    <row r="276" ht="42" spans="1:29">
      <c r="A276" s="7">
        <v>274</v>
      </c>
      <c r="B276" s="7">
        <v>2021211439</v>
      </c>
      <c r="C276" s="7" t="s">
        <v>870</v>
      </c>
      <c r="D276" s="7" t="str">
        <f>VLOOKUP(C276,[1]Sheet1!$C$1:$G$368,5,FALSE)</f>
        <v>物流工程与管理</v>
      </c>
      <c r="E276" s="7" t="s">
        <v>198</v>
      </c>
      <c r="F276" s="7">
        <v>87.63</v>
      </c>
      <c r="G276" s="7">
        <f t="shared" si="20"/>
        <v>39.4335</v>
      </c>
      <c r="H276" s="7"/>
      <c r="I276" s="7"/>
      <c r="J276" s="7"/>
      <c r="K276" s="7"/>
      <c r="L276" s="7"/>
      <c r="M276" s="7"/>
      <c r="N276" s="7"/>
      <c r="O276" s="7"/>
      <c r="P276" s="7"/>
      <c r="Q276" s="7"/>
      <c r="R276" s="7"/>
      <c r="S276" s="7"/>
      <c r="T276" s="7"/>
      <c r="U276" s="7"/>
      <c r="V276" s="7">
        <f t="shared" si="21"/>
        <v>0</v>
      </c>
      <c r="W276" s="7">
        <f t="shared" si="22"/>
        <v>0</v>
      </c>
      <c r="X276" s="7" t="s">
        <v>48</v>
      </c>
      <c r="Y276" s="7" t="s">
        <v>871</v>
      </c>
      <c r="Z276" s="7"/>
      <c r="AA276" s="7">
        <v>3</v>
      </c>
      <c r="AB276" s="7">
        <f t="shared" si="23"/>
        <v>0.3</v>
      </c>
      <c r="AC276" s="7">
        <f t="shared" si="24"/>
        <v>39.7335</v>
      </c>
    </row>
    <row r="277" spans="1:29">
      <c r="A277" s="7">
        <v>275</v>
      </c>
      <c r="B277" s="7">
        <v>2021211440</v>
      </c>
      <c r="C277" s="7" t="s">
        <v>872</v>
      </c>
      <c r="D277" s="7" t="str">
        <f>VLOOKUP(C277,[1]Sheet1!$C$1:$G$368,5,FALSE)</f>
        <v>物流工程与管理</v>
      </c>
      <c r="E277" s="7" t="s">
        <v>783</v>
      </c>
      <c r="F277" s="7">
        <v>84.04</v>
      </c>
      <c r="G277" s="7">
        <f t="shared" si="20"/>
        <v>37.818</v>
      </c>
      <c r="H277" s="7"/>
      <c r="I277" s="7"/>
      <c r="J277" s="7"/>
      <c r="K277" s="7"/>
      <c r="L277" s="7"/>
      <c r="M277" s="7"/>
      <c r="N277" s="7"/>
      <c r="O277" s="7"/>
      <c r="P277" s="7"/>
      <c r="Q277" s="7"/>
      <c r="R277" s="7"/>
      <c r="S277" s="7"/>
      <c r="T277" s="7"/>
      <c r="U277" s="7"/>
      <c r="V277" s="7">
        <f t="shared" si="21"/>
        <v>0</v>
      </c>
      <c r="W277" s="7">
        <f t="shared" si="22"/>
        <v>0</v>
      </c>
      <c r="X277" s="7"/>
      <c r="Y277" s="7"/>
      <c r="Z277" s="7"/>
      <c r="AA277" s="7"/>
      <c r="AB277" s="7">
        <f t="shared" si="23"/>
        <v>0</v>
      </c>
      <c r="AC277" s="7">
        <f t="shared" si="24"/>
        <v>37.818</v>
      </c>
    </row>
    <row r="278" ht="28" spans="1:29">
      <c r="A278" s="7">
        <v>276</v>
      </c>
      <c r="B278" s="7">
        <v>2021211441</v>
      </c>
      <c r="C278" s="7" t="s">
        <v>873</v>
      </c>
      <c r="D278" s="7" t="str">
        <f>VLOOKUP(C278,[1]Sheet1!$C$1:$G$368,5,FALSE)</f>
        <v>物流工程与管理</v>
      </c>
      <c r="E278" s="7" t="s">
        <v>874</v>
      </c>
      <c r="F278" s="7">
        <v>82.49</v>
      </c>
      <c r="G278" s="7">
        <f t="shared" si="20"/>
        <v>37.1205</v>
      </c>
      <c r="H278" s="7" t="s">
        <v>875</v>
      </c>
      <c r="I278" s="7">
        <v>3</v>
      </c>
      <c r="J278" s="7"/>
      <c r="K278" s="7"/>
      <c r="L278" s="7"/>
      <c r="M278" s="7"/>
      <c r="N278" s="7"/>
      <c r="O278" s="7"/>
      <c r="P278" s="7"/>
      <c r="Q278" s="7"/>
      <c r="R278" s="7"/>
      <c r="S278" s="7"/>
      <c r="T278" s="7"/>
      <c r="U278" s="7"/>
      <c r="V278" s="7">
        <f t="shared" si="21"/>
        <v>3</v>
      </c>
      <c r="W278" s="7">
        <f t="shared" si="22"/>
        <v>1.35</v>
      </c>
      <c r="X278" s="7"/>
      <c r="Y278" s="7"/>
      <c r="Z278" s="7"/>
      <c r="AA278" s="7"/>
      <c r="AB278" s="7">
        <f t="shared" si="23"/>
        <v>0</v>
      </c>
      <c r="AC278" s="7">
        <f t="shared" si="24"/>
        <v>38.4705</v>
      </c>
    </row>
    <row r="279" spans="1:29">
      <c r="A279" s="7">
        <v>277</v>
      </c>
      <c r="B279" s="8" t="s">
        <v>876</v>
      </c>
      <c r="C279" s="7" t="s">
        <v>877</v>
      </c>
      <c r="D279" s="7" t="str">
        <f>VLOOKUP(C279,[1]Sheet1!$C$1:$G$368,5,FALSE)</f>
        <v>物流工程与管理</v>
      </c>
      <c r="E279" s="50" t="s">
        <v>115</v>
      </c>
      <c r="F279" s="7">
        <v>86.67</v>
      </c>
      <c r="G279" s="7">
        <f t="shared" si="20"/>
        <v>39.0015</v>
      </c>
      <c r="H279" s="7"/>
      <c r="I279" s="7"/>
      <c r="J279" s="7"/>
      <c r="K279" s="7"/>
      <c r="L279" s="7"/>
      <c r="M279" s="7"/>
      <c r="N279" s="7"/>
      <c r="O279" s="7"/>
      <c r="P279" s="7"/>
      <c r="Q279" s="7"/>
      <c r="R279" s="7"/>
      <c r="S279" s="7"/>
      <c r="T279" s="7" t="s">
        <v>878</v>
      </c>
      <c r="U279" s="7">
        <v>10</v>
      </c>
      <c r="V279" s="7">
        <f t="shared" si="21"/>
        <v>10</v>
      </c>
      <c r="W279" s="7">
        <f t="shared" si="22"/>
        <v>4.5</v>
      </c>
      <c r="X279" s="7"/>
      <c r="Y279" s="7"/>
      <c r="Z279" s="7"/>
      <c r="AA279" s="7"/>
      <c r="AB279" s="7">
        <f t="shared" si="23"/>
        <v>0</v>
      </c>
      <c r="AC279" s="7">
        <f t="shared" si="24"/>
        <v>43.5015</v>
      </c>
    </row>
    <row r="280" spans="1:29">
      <c r="A280" s="7">
        <v>278</v>
      </c>
      <c r="B280" s="7">
        <v>2021211443</v>
      </c>
      <c r="C280" s="7" t="s">
        <v>879</v>
      </c>
      <c r="D280" s="7" t="str">
        <f>VLOOKUP(C280,[1]Sheet1!$C$1:$G$368,5,FALSE)</f>
        <v>物流工程与管理</v>
      </c>
      <c r="E280" s="7" t="s">
        <v>880</v>
      </c>
      <c r="F280" s="7">
        <v>88.64</v>
      </c>
      <c r="G280" s="7">
        <f t="shared" si="20"/>
        <v>39.888</v>
      </c>
      <c r="H280" s="7"/>
      <c r="I280" s="7">
        <v>0</v>
      </c>
      <c r="J280" s="7" t="s">
        <v>67</v>
      </c>
      <c r="K280" s="7">
        <v>0</v>
      </c>
      <c r="L280" s="7"/>
      <c r="M280" s="7"/>
      <c r="N280" s="7"/>
      <c r="O280" s="7"/>
      <c r="P280" s="7" t="s">
        <v>67</v>
      </c>
      <c r="Q280" s="7">
        <v>0</v>
      </c>
      <c r="R280" s="7" t="s">
        <v>67</v>
      </c>
      <c r="S280" s="7">
        <v>0</v>
      </c>
      <c r="T280" s="7" t="s">
        <v>67</v>
      </c>
      <c r="U280" s="7">
        <v>0</v>
      </c>
      <c r="V280" s="7">
        <f t="shared" si="21"/>
        <v>0</v>
      </c>
      <c r="W280" s="7">
        <f t="shared" si="22"/>
        <v>0</v>
      </c>
      <c r="X280" s="7" t="s">
        <v>67</v>
      </c>
      <c r="Y280" s="7" t="s">
        <v>67</v>
      </c>
      <c r="Z280" s="7" t="s">
        <v>67</v>
      </c>
      <c r="AA280" s="7">
        <v>0</v>
      </c>
      <c r="AB280" s="7">
        <f t="shared" si="23"/>
        <v>0</v>
      </c>
      <c r="AC280" s="7">
        <f t="shared" si="24"/>
        <v>39.888</v>
      </c>
    </row>
    <row r="281" ht="56" spans="1:29">
      <c r="A281" s="7">
        <v>279</v>
      </c>
      <c r="B281" s="50">
        <v>2021211385</v>
      </c>
      <c r="C281" s="7" t="s">
        <v>881</v>
      </c>
      <c r="D281" s="7" t="str">
        <f>VLOOKUP(C281,[1]Sheet1!$C$1:$G$368,5,FALSE)</f>
        <v>交通运输</v>
      </c>
      <c r="E281" s="7" t="s">
        <v>245</v>
      </c>
      <c r="F281" s="7">
        <v>87.9</v>
      </c>
      <c r="G281" s="7">
        <f t="shared" si="20"/>
        <v>39.555</v>
      </c>
      <c r="H281" s="7"/>
      <c r="I281" s="7"/>
      <c r="J281" s="7"/>
      <c r="K281" s="7"/>
      <c r="L281" s="7"/>
      <c r="M281" s="7"/>
      <c r="N281" s="7"/>
      <c r="O281" s="7"/>
      <c r="P281" s="7"/>
      <c r="Q281" s="7"/>
      <c r="R281" s="7"/>
      <c r="S281" s="7"/>
      <c r="T281" s="7" t="s">
        <v>882</v>
      </c>
      <c r="U281" s="7">
        <v>20</v>
      </c>
      <c r="V281" s="7">
        <f t="shared" si="21"/>
        <v>20</v>
      </c>
      <c r="W281" s="7">
        <f t="shared" si="22"/>
        <v>9</v>
      </c>
      <c r="X281" s="7" t="s">
        <v>883</v>
      </c>
      <c r="Y281" s="7"/>
      <c r="Z281" s="7" t="s">
        <v>884</v>
      </c>
      <c r="AA281" s="7">
        <v>6</v>
      </c>
      <c r="AB281" s="7">
        <f t="shared" si="23"/>
        <v>0.6</v>
      </c>
      <c r="AC281" s="7">
        <f t="shared" si="24"/>
        <v>49.155</v>
      </c>
    </row>
    <row r="282" ht="308" spans="1:29">
      <c r="A282" s="7">
        <v>280</v>
      </c>
      <c r="B282" s="50">
        <v>2021211411</v>
      </c>
      <c r="C282" s="7" t="s">
        <v>885</v>
      </c>
      <c r="D282" s="7" t="str">
        <f>VLOOKUP(C282,[1]Sheet1!$C$1:$G$368,5,FALSE)</f>
        <v>交通运输</v>
      </c>
      <c r="E282" s="7" t="s">
        <v>50</v>
      </c>
      <c r="F282" s="7">
        <v>88.69</v>
      </c>
      <c r="G282" s="7">
        <f t="shared" si="20"/>
        <v>39.9105</v>
      </c>
      <c r="H282" s="7"/>
      <c r="I282" s="7"/>
      <c r="J282" s="7"/>
      <c r="K282" s="7"/>
      <c r="L282" s="7"/>
      <c r="M282" s="7"/>
      <c r="N282" s="7"/>
      <c r="O282" s="7"/>
      <c r="P282" s="28" t="s">
        <v>886</v>
      </c>
      <c r="Q282" s="7">
        <v>20</v>
      </c>
      <c r="R282" s="7"/>
      <c r="S282" s="7"/>
      <c r="T282" s="7" t="s">
        <v>887</v>
      </c>
      <c r="U282" s="7">
        <v>35</v>
      </c>
      <c r="V282" s="7">
        <f t="shared" si="21"/>
        <v>55</v>
      </c>
      <c r="W282" s="7">
        <f t="shared" si="22"/>
        <v>24.75</v>
      </c>
      <c r="X282" s="7" t="s">
        <v>118</v>
      </c>
      <c r="Y282" s="7"/>
      <c r="Z282" s="7" t="s">
        <v>888</v>
      </c>
      <c r="AA282" s="7">
        <v>10</v>
      </c>
      <c r="AB282" s="7">
        <f t="shared" si="23"/>
        <v>1</v>
      </c>
      <c r="AC282" s="7">
        <f t="shared" si="24"/>
        <v>65.6605</v>
      </c>
    </row>
    <row r="283" ht="42" spans="1:29">
      <c r="A283" s="7">
        <v>281</v>
      </c>
      <c r="B283" s="50">
        <v>2021211416</v>
      </c>
      <c r="C283" s="7" t="s">
        <v>889</v>
      </c>
      <c r="D283" s="7" t="str">
        <f>VLOOKUP(C283,[1]Sheet1!$C$1:$G$368,5,FALSE)</f>
        <v>交通运输</v>
      </c>
      <c r="E283" s="7" t="s">
        <v>33</v>
      </c>
      <c r="F283" s="7">
        <v>86.54</v>
      </c>
      <c r="G283" s="7">
        <f t="shared" si="20"/>
        <v>38.943</v>
      </c>
      <c r="H283" s="7"/>
      <c r="I283" s="7"/>
      <c r="J283" s="7"/>
      <c r="K283" s="7"/>
      <c r="L283" s="7"/>
      <c r="M283" s="7"/>
      <c r="N283" s="7"/>
      <c r="O283" s="7"/>
      <c r="P283" s="7"/>
      <c r="Q283" s="7"/>
      <c r="R283" s="7"/>
      <c r="S283" s="7"/>
      <c r="T283" s="7" t="s">
        <v>890</v>
      </c>
      <c r="U283" s="7">
        <v>0</v>
      </c>
      <c r="V283" s="7">
        <f t="shared" si="21"/>
        <v>0</v>
      </c>
      <c r="W283" s="7">
        <f t="shared" si="22"/>
        <v>0</v>
      </c>
      <c r="X283" s="7"/>
      <c r="Y283" s="7"/>
      <c r="Z283" s="7" t="s">
        <v>891</v>
      </c>
      <c r="AA283" s="7">
        <v>1.75</v>
      </c>
      <c r="AB283" s="7">
        <f t="shared" si="23"/>
        <v>0.175</v>
      </c>
      <c r="AC283" s="7">
        <f t="shared" si="24"/>
        <v>39.118</v>
      </c>
    </row>
    <row r="284" ht="28" spans="1:29">
      <c r="A284" s="7">
        <v>282</v>
      </c>
      <c r="B284" s="50">
        <v>2021211270</v>
      </c>
      <c r="C284" s="7" t="s">
        <v>892</v>
      </c>
      <c r="D284" s="7" t="str">
        <f>VLOOKUP(C284,[1]Sheet1!$C$1:$G$368,5,FALSE)</f>
        <v>交通运输</v>
      </c>
      <c r="E284" s="7" t="s">
        <v>272</v>
      </c>
      <c r="F284" s="7">
        <v>84.12</v>
      </c>
      <c r="G284" s="7">
        <f t="shared" si="20"/>
        <v>37.854</v>
      </c>
      <c r="H284" s="7"/>
      <c r="I284" s="7"/>
      <c r="J284" s="7"/>
      <c r="K284" s="7"/>
      <c r="L284" s="7"/>
      <c r="M284" s="7"/>
      <c r="N284" s="7"/>
      <c r="O284" s="7"/>
      <c r="P284" s="7"/>
      <c r="Q284" s="7"/>
      <c r="R284" s="7"/>
      <c r="S284" s="7"/>
      <c r="T284" s="7" t="s">
        <v>893</v>
      </c>
      <c r="U284" s="7">
        <v>10</v>
      </c>
      <c r="V284" s="7">
        <f t="shared" si="21"/>
        <v>10</v>
      </c>
      <c r="W284" s="7">
        <f t="shared" si="22"/>
        <v>4.5</v>
      </c>
      <c r="X284" s="7"/>
      <c r="Y284" s="7"/>
      <c r="Z284" s="7" t="s">
        <v>894</v>
      </c>
      <c r="AA284" s="7">
        <v>2</v>
      </c>
      <c r="AB284" s="7">
        <f t="shared" si="23"/>
        <v>0.2</v>
      </c>
      <c r="AC284" s="7">
        <f t="shared" si="24"/>
        <v>42.554</v>
      </c>
    </row>
    <row r="285" ht="42" spans="1:29">
      <c r="A285" s="7">
        <v>283</v>
      </c>
      <c r="B285" s="50">
        <v>2021211404</v>
      </c>
      <c r="C285" s="7" t="s">
        <v>895</v>
      </c>
      <c r="D285" s="7" t="str">
        <f>VLOOKUP(C285,[1]Sheet1!$C$1:$G$368,5,FALSE)</f>
        <v>交通运输</v>
      </c>
      <c r="E285" s="7" t="s">
        <v>33</v>
      </c>
      <c r="F285" s="7">
        <v>85.14</v>
      </c>
      <c r="G285" s="7">
        <f t="shared" si="20"/>
        <v>38.313</v>
      </c>
      <c r="H285" s="7"/>
      <c r="I285" s="7"/>
      <c r="J285" s="7"/>
      <c r="K285" s="7"/>
      <c r="L285" s="7"/>
      <c r="M285" s="7"/>
      <c r="N285" s="7"/>
      <c r="O285" s="7"/>
      <c r="P285" s="7"/>
      <c r="Q285" s="7"/>
      <c r="R285" s="7"/>
      <c r="S285" s="7"/>
      <c r="T285" s="7" t="s">
        <v>896</v>
      </c>
      <c r="U285" s="7">
        <v>7</v>
      </c>
      <c r="V285" s="7">
        <f t="shared" si="21"/>
        <v>7</v>
      </c>
      <c r="W285" s="7">
        <f t="shared" si="22"/>
        <v>3.15</v>
      </c>
      <c r="X285" s="7"/>
      <c r="Y285" s="7"/>
      <c r="Z285" s="7" t="s">
        <v>897</v>
      </c>
      <c r="AA285" s="7">
        <v>1.75</v>
      </c>
      <c r="AB285" s="7">
        <f t="shared" si="23"/>
        <v>0.175</v>
      </c>
      <c r="AC285" s="7">
        <f t="shared" si="24"/>
        <v>41.638</v>
      </c>
    </row>
    <row r="286" ht="42" spans="1:29">
      <c r="A286" s="7">
        <v>284</v>
      </c>
      <c r="B286" s="7">
        <v>2021211413</v>
      </c>
      <c r="C286" s="7" t="s">
        <v>898</v>
      </c>
      <c r="D286" s="7" t="str">
        <f>VLOOKUP(C286,[1]Sheet1!$C$1:$G$368,5,FALSE)</f>
        <v>交通运输</v>
      </c>
      <c r="E286" s="7" t="s">
        <v>83</v>
      </c>
      <c r="F286" s="7">
        <v>87.02</v>
      </c>
      <c r="G286" s="7">
        <f t="shared" si="20"/>
        <v>39.159</v>
      </c>
      <c r="H286" s="7"/>
      <c r="I286" s="7"/>
      <c r="J286" s="7"/>
      <c r="K286" s="7"/>
      <c r="L286" s="7"/>
      <c r="M286" s="7"/>
      <c r="N286" s="7"/>
      <c r="O286" s="7"/>
      <c r="P286" s="7"/>
      <c r="Q286" s="7"/>
      <c r="R286" s="7"/>
      <c r="S286" s="7"/>
      <c r="T286" s="7" t="s">
        <v>99</v>
      </c>
      <c r="U286" s="7">
        <v>15</v>
      </c>
      <c r="V286" s="7">
        <f t="shared" si="21"/>
        <v>15</v>
      </c>
      <c r="W286" s="7">
        <f t="shared" si="22"/>
        <v>6.75</v>
      </c>
      <c r="X286" s="7" t="s">
        <v>281</v>
      </c>
      <c r="Y286" s="7"/>
      <c r="Z286" s="7" t="s">
        <v>899</v>
      </c>
      <c r="AA286" s="7">
        <v>1.25</v>
      </c>
      <c r="AB286" s="7">
        <f t="shared" si="23"/>
        <v>0.125</v>
      </c>
      <c r="AC286" s="7">
        <f t="shared" si="24"/>
        <v>46.034</v>
      </c>
    </row>
    <row r="287" ht="56" spans="1:29">
      <c r="A287" s="7">
        <v>285</v>
      </c>
      <c r="B287" s="7">
        <v>2021211414</v>
      </c>
      <c r="C287" s="7" t="s">
        <v>900</v>
      </c>
      <c r="D287" s="7" t="str">
        <f>VLOOKUP(C287,[1]Sheet1!$C$1:$G$368,5,FALSE)</f>
        <v>交通运输</v>
      </c>
      <c r="E287" s="7" t="s">
        <v>276</v>
      </c>
      <c r="F287" s="7">
        <v>89.38</v>
      </c>
      <c r="G287" s="7">
        <f t="shared" si="20"/>
        <v>40.221</v>
      </c>
      <c r="H287" s="7"/>
      <c r="I287" s="7"/>
      <c r="J287" s="7"/>
      <c r="K287" s="7"/>
      <c r="L287" s="7"/>
      <c r="M287" s="7"/>
      <c r="N287" s="7"/>
      <c r="O287" s="7"/>
      <c r="P287" s="7"/>
      <c r="Q287" s="7"/>
      <c r="R287" s="7"/>
      <c r="S287" s="7"/>
      <c r="T287" s="57" t="s">
        <v>901</v>
      </c>
      <c r="U287" s="7">
        <v>15</v>
      </c>
      <c r="V287" s="7">
        <f t="shared" si="21"/>
        <v>15</v>
      </c>
      <c r="W287" s="7">
        <f t="shared" si="22"/>
        <v>6.75</v>
      </c>
      <c r="X287" s="7" t="s">
        <v>902</v>
      </c>
      <c r="Y287" s="7"/>
      <c r="Z287" s="7" t="s">
        <v>903</v>
      </c>
      <c r="AA287" s="7">
        <v>2</v>
      </c>
      <c r="AB287" s="7">
        <f t="shared" si="23"/>
        <v>0.2</v>
      </c>
      <c r="AC287" s="7">
        <f t="shared" si="24"/>
        <v>47.171</v>
      </c>
    </row>
    <row r="288" ht="28" spans="1:29">
      <c r="A288" s="7">
        <v>286</v>
      </c>
      <c r="B288" s="8" t="s">
        <v>904</v>
      </c>
      <c r="C288" s="7" t="s">
        <v>905</v>
      </c>
      <c r="D288" s="7" t="str">
        <f>VLOOKUP(C288,[1]Sheet1!$C$1:$G$368,5,FALSE)</f>
        <v>交通运输</v>
      </c>
      <c r="E288" s="7" t="s">
        <v>496</v>
      </c>
      <c r="F288" s="7">
        <v>82.76</v>
      </c>
      <c r="G288" s="7">
        <f t="shared" si="20"/>
        <v>37.242</v>
      </c>
      <c r="H288" s="7"/>
      <c r="I288" s="7"/>
      <c r="J288" s="7"/>
      <c r="K288" s="7"/>
      <c r="L288" s="7"/>
      <c r="M288" s="7"/>
      <c r="N288" s="56"/>
      <c r="O288" s="56"/>
      <c r="P288" s="7"/>
      <c r="Q288" s="7"/>
      <c r="R288" s="7"/>
      <c r="S288" s="7"/>
      <c r="T288" s="7" t="s">
        <v>906</v>
      </c>
      <c r="U288" s="7">
        <v>10</v>
      </c>
      <c r="V288" s="7">
        <f t="shared" si="21"/>
        <v>10</v>
      </c>
      <c r="W288" s="7">
        <f t="shared" si="22"/>
        <v>4.5</v>
      </c>
      <c r="X288" s="7"/>
      <c r="Y288" s="7"/>
      <c r="Z288" s="7" t="s">
        <v>907</v>
      </c>
      <c r="AA288" s="7">
        <v>7</v>
      </c>
      <c r="AB288" s="7">
        <f t="shared" si="23"/>
        <v>0.7</v>
      </c>
      <c r="AC288" s="7">
        <f t="shared" si="24"/>
        <v>42.442</v>
      </c>
    </row>
    <row r="289" ht="308" spans="1:29">
      <c r="A289" s="7">
        <v>287</v>
      </c>
      <c r="B289" s="8" t="s">
        <v>908</v>
      </c>
      <c r="C289" s="7" t="s">
        <v>909</v>
      </c>
      <c r="D289" s="7" t="str">
        <f>VLOOKUP(C289,[1]Sheet1!$C$1:$G$368,5,FALSE)</f>
        <v>交通运输</v>
      </c>
      <c r="E289" s="7" t="s">
        <v>631</v>
      </c>
      <c r="F289" s="7">
        <v>85.21</v>
      </c>
      <c r="G289" s="7">
        <f t="shared" si="20"/>
        <v>38.3445</v>
      </c>
      <c r="H289" s="7"/>
      <c r="I289" s="7">
        <v>0</v>
      </c>
      <c r="J289" s="7" t="s">
        <v>67</v>
      </c>
      <c r="K289" s="7">
        <v>0</v>
      </c>
      <c r="L289" s="7"/>
      <c r="M289" s="7"/>
      <c r="N289" s="7"/>
      <c r="O289" s="7"/>
      <c r="P289" s="7" t="s">
        <v>910</v>
      </c>
      <c r="Q289" s="7">
        <v>0.5</v>
      </c>
      <c r="R289" s="7" t="s">
        <v>911</v>
      </c>
      <c r="S289" s="7">
        <v>1.5</v>
      </c>
      <c r="T289" s="7" t="s">
        <v>912</v>
      </c>
      <c r="U289" s="7">
        <v>5</v>
      </c>
      <c r="V289" s="7">
        <f t="shared" si="21"/>
        <v>7</v>
      </c>
      <c r="W289" s="7">
        <f t="shared" si="22"/>
        <v>3.15</v>
      </c>
      <c r="X289" s="7" t="s">
        <v>67</v>
      </c>
      <c r="Y289" s="24"/>
      <c r="Z289" s="7" t="s">
        <v>913</v>
      </c>
      <c r="AA289" s="7">
        <v>0</v>
      </c>
      <c r="AB289" s="7">
        <f t="shared" si="23"/>
        <v>0</v>
      </c>
      <c r="AC289" s="7">
        <f t="shared" si="24"/>
        <v>41.4945</v>
      </c>
    </row>
    <row r="290" ht="42" spans="1:29">
      <c r="A290" s="7">
        <v>288</v>
      </c>
      <c r="B290" s="51">
        <v>2021211412</v>
      </c>
      <c r="C290" s="10" t="s">
        <v>914</v>
      </c>
      <c r="D290" s="7" t="str">
        <f>VLOOKUP(C290,[1]Sheet1!$C$1:$G$368,5,FALSE)</f>
        <v>交通运输</v>
      </c>
      <c r="E290" s="10" t="s">
        <v>361</v>
      </c>
      <c r="F290" s="10">
        <v>87.89</v>
      </c>
      <c r="G290" s="7">
        <f t="shared" si="20"/>
        <v>39.5505</v>
      </c>
      <c r="H290" s="10" t="s">
        <v>416</v>
      </c>
      <c r="I290" s="10"/>
      <c r="J290" s="10" t="s">
        <v>416</v>
      </c>
      <c r="K290" s="10"/>
      <c r="L290" s="10"/>
      <c r="M290" s="10"/>
      <c r="N290" s="10"/>
      <c r="O290" s="10"/>
      <c r="P290" s="10" t="s">
        <v>416</v>
      </c>
      <c r="Q290" s="10"/>
      <c r="R290" s="10" t="s">
        <v>416</v>
      </c>
      <c r="S290" s="10"/>
      <c r="T290" s="10" t="s">
        <v>915</v>
      </c>
      <c r="U290" s="10">
        <v>10</v>
      </c>
      <c r="V290" s="7">
        <f t="shared" si="21"/>
        <v>10</v>
      </c>
      <c r="W290" s="7">
        <f t="shared" si="22"/>
        <v>4.5</v>
      </c>
      <c r="X290" s="10" t="s">
        <v>916</v>
      </c>
      <c r="Y290" s="10" t="s">
        <v>416</v>
      </c>
      <c r="Z290" s="10" t="s">
        <v>416</v>
      </c>
      <c r="AA290" s="10">
        <v>3</v>
      </c>
      <c r="AB290" s="7">
        <f t="shared" si="23"/>
        <v>0.3</v>
      </c>
      <c r="AC290" s="7">
        <f t="shared" si="24"/>
        <v>44.3505</v>
      </c>
    </row>
    <row r="291" ht="70" spans="1:29">
      <c r="A291" s="7">
        <v>289</v>
      </c>
      <c r="B291" s="8" t="s">
        <v>917</v>
      </c>
      <c r="C291" s="7" t="s">
        <v>918</v>
      </c>
      <c r="D291" s="7" t="str">
        <f>VLOOKUP(C291,[1]Sheet1!$C$1:$G$368,5,FALSE)</f>
        <v>交通运输</v>
      </c>
      <c r="E291" s="7" t="s">
        <v>256</v>
      </c>
      <c r="F291" s="7">
        <v>90.6</v>
      </c>
      <c r="G291" s="7">
        <f t="shared" si="20"/>
        <v>40.77</v>
      </c>
      <c r="H291" s="7"/>
      <c r="I291" s="7">
        <v>0</v>
      </c>
      <c r="J291" s="7" t="s">
        <v>416</v>
      </c>
      <c r="K291" s="7">
        <v>0</v>
      </c>
      <c r="L291" s="7"/>
      <c r="M291" s="7"/>
      <c r="N291" s="7"/>
      <c r="O291" s="7"/>
      <c r="P291" s="7" t="s">
        <v>416</v>
      </c>
      <c r="Q291" s="7">
        <v>0</v>
      </c>
      <c r="R291" s="7" t="s">
        <v>416</v>
      </c>
      <c r="S291" s="7">
        <v>0</v>
      </c>
      <c r="T291" s="7" t="s">
        <v>416</v>
      </c>
      <c r="U291" s="7">
        <v>0</v>
      </c>
      <c r="V291" s="7">
        <f t="shared" si="21"/>
        <v>0</v>
      </c>
      <c r="W291" s="7">
        <f t="shared" si="22"/>
        <v>0</v>
      </c>
      <c r="X291" s="7" t="s">
        <v>416</v>
      </c>
      <c r="Y291" s="7" t="s">
        <v>416</v>
      </c>
      <c r="Z291" s="7" t="s">
        <v>919</v>
      </c>
      <c r="AA291" s="7">
        <v>0</v>
      </c>
      <c r="AB291" s="7">
        <f t="shared" si="23"/>
        <v>0</v>
      </c>
      <c r="AC291" s="7">
        <f t="shared" si="24"/>
        <v>40.77</v>
      </c>
    </row>
    <row r="292" ht="98" spans="1:29">
      <c r="A292" s="7">
        <v>290</v>
      </c>
      <c r="B292" s="7">
        <v>2021211407</v>
      </c>
      <c r="C292" s="7" t="s">
        <v>920</v>
      </c>
      <c r="D292" s="7" t="str">
        <f>VLOOKUP(C292,[1]Sheet1!$C$1:$G$368,5,FALSE)</f>
        <v>交通运输</v>
      </c>
      <c r="E292" s="7" t="s">
        <v>149</v>
      </c>
      <c r="F292" s="7">
        <v>87.86</v>
      </c>
      <c r="G292" s="7">
        <f t="shared" si="20"/>
        <v>39.537</v>
      </c>
      <c r="H292" s="7"/>
      <c r="I292" s="7"/>
      <c r="J292" s="7"/>
      <c r="K292" s="7"/>
      <c r="L292" s="7"/>
      <c r="M292" s="7"/>
      <c r="N292" s="7"/>
      <c r="O292" s="7"/>
      <c r="P292" s="7"/>
      <c r="Q292" s="7"/>
      <c r="R292" s="7"/>
      <c r="S292" s="7"/>
      <c r="T292" s="7" t="s">
        <v>921</v>
      </c>
      <c r="U292" s="7">
        <v>10</v>
      </c>
      <c r="V292" s="7">
        <f t="shared" si="21"/>
        <v>10</v>
      </c>
      <c r="W292" s="7">
        <f t="shared" si="22"/>
        <v>4.5</v>
      </c>
      <c r="X292" s="7" t="s">
        <v>922</v>
      </c>
      <c r="Y292" s="7"/>
      <c r="Z292" s="7" t="s">
        <v>923</v>
      </c>
      <c r="AA292" s="7">
        <v>2</v>
      </c>
      <c r="AB292" s="7">
        <f t="shared" si="23"/>
        <v>0.2</v>
      </c>
      <c r="AC292" s="7">
        <f t="shared" si="24"/>
        <v>44.237</v>
      </c>
    </row>
    <row r="293" spans="1:29">
      <c r="A293" s="7">
        <v>291</v>
      </c>
      <c r="B293" s="7">
        <v>2021211406</v>
      </c>
      <c r="C293" s="7" t="s">
        <v>924</v>
      </c>
      <c r="D293" s="7" t="str">
        <f>VLOOKUP(C293,[1]Sheet1!$C$1:$G$368,5,FALSE)</f>
        <v>交通运输</v>
      </c>
      <c r="E293" s="7" t="s">
        <v>880</v>
      </c>
      <c r="F293" s="7">
        <v>86.06</v>
      </c>
      <c r="G293" s="7">
        <f t="shared" si="20"/>
        <v>38.727</v>
      </c>
      <c r="H293" s="7"/>
      <c r="I293" s="7"/>
      <c r="J293" s="7"/>
      <c r="K293" s="7"/>
      <c r="L293" s="7"/>
      <c r="M293" s="7"/>
      <c r="N293" s="7"/>
      <c r="O293" s="7"/>
      <c r="P293" s="7"/>
      <c r="Q293" s="7"/>
      <c r="R293" s="7"/>
      <c r="S293" s="7"/>
      <c r="T293" s="7"/>
      <c r="U293" s="7"/>
      <c r="V293" s="7">
        <f t="shared" si="21"/>
        <v>0</v>
      </c>
      <c r="W293" s="7">
        <f t="shared" si="22"/>
        <v>0</v>
      </c>
      <c r="X293" s="7"/>
      <c r="Y293" s="7"/>
      <c r="Z293" s="7"/>
      <c r="AA293" s="7"/>
      <c r="AB293" s="7">
        <f t="shared" si="23"/>
        <v>0</v>
      </c>
      <c r="AC293" s="7">
        <f t="shared" si="24"/>
        <v>38.727</v>
      </c>
    </row>
    <row r="294" ht="77.5" spans="1:29">
      <c r="A294" s="7">
        <v>292</v>
      </c>
      <c r="B294" s="7">
        <v>2021211408</v>
      </c>
      <c r="C294" s="7" t="s">
        <v>925</v>
      </c>
      <c r="D294" s="7" t="str">
        <f>VLOOKUP(C294,[1]Sheet1!$C$1:$G$368,5,FALSE)</f>
        <v>交通运输</v>
      </c>
      <c r="E294" s="7" t="s">
        <v>46</v>
      </c>
      <c r="F294" s="7">
        <v>81.42</v>
      </c>
      <c r="G294" s="7">
        <f t="shared" si="20"/>
        <v>36.639</v>
      </c>
      <c r="H294" s="7"/>
      <c r="I294" s="7"/>
      <c r="J294" s="7"/>
      <c r="K294" s="7"/>
      <c r="L294" s="7"/>
      <c r="M294" s="7"/>
      <c r="N294" s="7"/>
      <c r="O294" s="7"/>
      <c r="P294" s="7"/>
      <c r="Q294" s="7"/>
      <c r="R294" s="7"/>
      <c r="S294" s="7"/>
      <c r="T294" s="58" t="s">
        <v>926</v>
      </c>
      <c r="U294" s="7">
        <v>15</v>
      </c>
      <c r="V294" s="7">
        <f t="shared" si="21"/>
        <v>15</v>
      </c>
      <c r="W294" s="7">
        <f t="shared" si="22"/>
        <v>6.75</v>
      </c>
      <c r="X294" s="7"/>
      <c r="Y294" s="7"/>
      <c r="Z294" s="60" t="s">
        <v>927</v>
      </c>
      <c r="AA294" s="7">
        <v>4</v>
      </c>
      <c r="AB294" s="7">
        <f t="shared" si="23"/>
        <v>0.4</v>
      </c>
      <c r="AC294" s="7">
        <f t="shared" si="24"/>
        <v>43.789</v>
      </c>
    </row>
    <row r="295" ht="336" spans="1:29">
      <c r="A295" s="7">
        <v>293</v>
      </c>
      <c r="B295" s="50">
        <v>2021211381</v>
      </c>
      <c r="C295" s="7" t="s">
        <v>928</v>
      </c>
      <c r="D295" s="7" t="str">
        <f>VLOOKUP(C295,[1]Sheet1!$C$1:$G$368,5,FALSE)</f>
        <v>交通运输</v>
      </c>
      <c r="E295" s="7" t="s">
        <v>325</v>
      </c>
      <c r="F295" s="7">
        <v>88.74</v>
      </c>
      <c r="G295" s="7">
        <f t="shared" si="20"/>
        <v>39.933</v>
      </c>
      <c r="H295" s="7"/>
      <c r="I295" s="7"/>
      <c r="J295" s="7"/>
      <c r="K295" s="7"/>
      <c r="L295" s="7"/>
      <c r="M295" s="7"/>
      <c r="N295" s="7"/>
      <c r="O295" s="7"/>
      <c r="P295" s="7" t="s">
        <v>929</v>
      </c>
      <c r="Q295" s="7">
        <v>7</v>
      </c>
      <c r="R295" s="7"/>
      <c r="S295" s="7"/>
      <c r="T295" s="7" t="s">
        <v>930</v>
      </c>
      <c r="U295" s="7">
        <v>25</v>
      </c>
      <c r="V295" s="7">
        <f t="shared" si="21"/>
        <v>32</v>
      </c>
      <c r="W295" s="7">
        <f t="shared" si="22"/>
        <v>14.4</v>
      </c>
      <c r="X295" s="7"/>
      <c r="Y295" s="7"/>
      <c r="Z295" s="7"/>
      <c r="AA295" s="7"/>
      <c r="AB295" s="7">
        <f t="shared" si="23"/>
        <v>0</v>
      </c>
      <c r="AC295" s="7">
        <f t="shared" si="24"/>
        <v>54.333</v>
      </c>
    </row>
    <row r="296" ht="98" spans="1:29">
      <c r="A296" s="7">
        <v>294</v>
      </c>
      <c r="B296" s="50">
        <v>2021211405</v>
      </c>
      <c r="C296" s="7" t="s">
        <v>931</v>
      </c>
      <c r="D296" s="7" t="str">
        <f>VLOOKUP(C296,[1]Sheet1!$C$1:$G$368,5,FALSE)</f>
        <v>交通运输</v>
      </c>
      <c r="E296" s="7" t="s">
        <v>50</v>
      </c>
      <c r="F296" s="7">
        <v>87.51</v>
      </c>
      <c r="G296" s="7">
        <f t="shared" si="20"/>
        <v>39.3795</v>
      </c>
      <c r="H296" s="7"/>
      <c r="I296" s="7"/>
      <c r="J296" s="7"/>
      <c r="K296" s="7"/>
      <c r="L296" s="7"/>
      <c r="M296" s="7"/>
      <c r="N296" s="7"/>
      <c r="O296" s="7"/>
      <c r="P296" s="7"/>
      <c r="Q296" s="7"/>
      <c r="R296" s="7"/>
      <c r="S296" s="7"/>
      <c r="T296" s="7" t="s">
        <v>932</v>
      </c>
      <c r="U296" s="7">
        <v>15</v>
      </c>
      <c r="V296" s="7">
        <f t="shared" si="21"/>
        <v>15</v>
      </c>
      <c r="W296" s="7">
        <f t="shared" si="22"/>
        <v>6.75</v>
      </c>
      <c r="X296" s="7" t="s">
        <v>933</v>
      </c>
      <c r="Y296" s="7"/>
      <c r="Z296" s="7"/>
      <c r="AA296" s="7">
        <v>2</v>
      </c>
      <c r="AB296" s="7">
        <f t="shared" si="23"/>
        <v>0.2</v>
      </c>
      <c r="AC296" s="7">
        <f t="shared" si="24"/>
        <v>46.3295</v>
      </c>
    </row>
    <row r="297" ht="42" spans="1:29">
      <c r="A297" s="7">
        <v>295</v>
      </c>
      <c r="B297" s="8">
        <v>2021211410</v>
      </c>
      <c r="C297" s="8" t="s">
        <v>934</v>
      </c>
      <c r="D297" s="7" t="str">
        <f>VLOOKUP(C297,[1]Sheet1!$C$1:$G$368,5,FALSE)</f>
        <v>交通运输</v>
      </c>
      <c r="E297" s="8" t="s">
        <v>335</v>
      </c>
      <c r="F297" s="8" t="s">
        <v>935</v>
      </c>
      <c r="G297" s="7">
        <f t="shared" si="20"/>
        <v>40.8285</v>
      </c>
      <c r="H297" s="8"/>
      <c r="I297" s="8" t="s">
        <v>305</v>
      </c>
      <c r="J297" s="8" t="s">
        <v>818</v>
      </c>
      <c r="K297" s="8" t="s">
        <v>305</v>
      </c>
      <c r="L297" s="8"/>
      <c r="M297" s="8"/>
      <c r="N297" s="8"/>
      <c r="O297" s="8"/>
      <c r="P297" s="8" t="s">
        <v>818</v>
      </c>
      <c r="Q297" s="8" t="s">
        <v>305</v>
      </c>
      <c r="R297" s="8" t="s">
        <v>818</v>
      </c>
      <c r="S297" s="8" t="s">
        <v>305</v>
      </c>
      <c r="T297" s="8" t="s">
        <v>428</v>
      </c>
      <c r="U297" s="8" t="s">
        <v>248</v>
      </c>
      <c r="V297" s="7">
        <f t="shared" si="21"/>
        <v>10</v>
      </c>
      <c r="W297" s="7">
        <f t="shared" si="22"/>
        <v>4.5</v>
      </c>
      <c r="X297" s="8" t="s">
        <v>936</v>
      </c>
      <c r="Y297" s="8" t="s">
        <v>818</v>
      </c>
      <c r="Z297" s="8" t="s">
        <v>937</v>
      </c>
      <c r="AA297" s="8" t="s">
        <v>938</v>
      </c>
      <c r="AB297" s="7">
        <f t="shared" si="23"/>
        <v>0.3</v>
      </c>
      <c r="AC297" s="7">
        <f t="shared" si="24"/>
        <v>45.6285</v>
      </c>
    </row>
    <row r="298" spans="1:29">
      <c r="A298" s="7">
        <v>296</v>
      </c>
      <c r="B298" s="7">
        <v>2021211409</v>
      </c>
      <c r="C298" s="7" t="s">
        <v>939</v>
      </c>
      <c r="D298" s="7" t="str">
        <f>VLOOKUP(C298,[1]Sheet1!$C$1:$G$368,5,FALSE)</f>
        <v>交通运输</v>
      </c>
      <c r="E298" s="7" t="s">
        <v>344</v>
      </c>
      <c r="F298" s="7">
        <v>82.31</v>
      </c>
      <c r="G298" s="7">
        <f t="shared" si="20"/>
        <v>37.0395</v>
      </c>
      <c r="H298" s="7"/>
      <c r="I298" s="7">
        <v>0</v>
      </c>
      <c r="J298" s="7"/>
      <c r="K298" s="7">
        <v>0</v>
      </c>
      <c r="L298" s="7"/>
      <c r="M298" s="7"/>
      <c r="N298" s="7"/>
      <c r="O298" s="7"/>
      <c r="P298" s="7"/>
      <c r="Q298" s="7">
        <v>0</v>
      </c>
      <c r="R298" s="7"/>
      <c r="S298" s="7">
        <v>0</v>
      </c>
      <c r="T298" s="7"/>
      <c r="U298" s="7">
        <v>0</v>
      </c>
      <c r="V298" s="7">
        <f t="shared" si="21"/>
        <v>0</v>
      </c>
      <c r="W298" s="7">
        <f t="shared" si="22"/>
        <v>0</v>
      </c>
      <c r="X298" s="7"/>
      <c r="Y298" s="7"/>
      <c r="Z298" s="7" t="s">
        <v>940</v>
      </c>
      <c r="AA298" s="7">
        <v>0.25</v>
      </c>
      <c r="AB298" s="7">
        <f t="shared" si="23"/>
        <v>0.025</v>
      </c>
      <c r="AC298" s="7">
        <f t="shared" si="24"/>
        <v>37.0645</v>
      </c>
    </row>
    <row r="299" ht="56" spans="1:29">
      <c r="A299" s="7">
        <v>297</v>
      </c>
      <c r="B299" s="7">
        <v>2021211358</v>
      </c>
      <c r="C299" s="7" t="s">
        <v>941</v>
      </c>
      <c r="D299" s="7" t="str">
        <f>VLOOKUP(C299,[1]Sheet1!$C$1:$G$368,5,FALSE)</f>
        <v>交通运输</v>
      </c>
      <c r="E299" s="7" t="s">
        <v>276</v>
      </c>
      <c r="F299" s="7">
        <v>89.01</v>
      </c>
      <c r="G299" s="7">
        <f t="shared" si="20"/>
        <v>40.0545</v>
      </c>
      <c r="H299" s="7" t="s">
        <v>942</v>
      </c>
      <c r="I299" s="7">
        <v>0</v>
      </c>
      <c r="J299" s="7"/>
      <c r="K299" s="7"/>
      <c r="L299" s="7"/>
      <c r="M299" s="7"/>
      <c r="N299" s="7"/>
      <c r="O299" s="7"/>
      <c r="P299" s="7"/>
      <c r="Q299" s="7"/>
      <c r="R299" s="7"/>
      <c r="S299" s="7"/>
      <c r="T299" s="7"/>
      <c r="U299" s="7"/>
      <c r="V299" s="7">
        <f t="shared" si="21"/>
        <v>0</v>
      </c>
      <c r="W299" s="7">
        <f t="shared" si="22"/>
        <v>0</v>
      </c>
      <c r="X299" s="7" t="s">
        <v>943</v>
      </c>
      <c r="Y299" s="7"/>
      <c r="Z299" s="7"/>
      <c r="AA299" s="7">
        <v>0</v>
      </c>
      <c r="AB299" s="7">
        <f t="shared" si="23"/>
        <v>0</v>
      </c>
      <c r="AC299" s="7">
        <f t="shared" si="24"/>
        <v>40.0545</v>
      </c>
    </row>
    <row r="300" ht="70" spans="1:29">
      <c r="A300" s="7">
        <v>298</v>
      </c>
      <c r="B300" s="50">
        <v>2021211447</v>
      </c>
      <c r="C300" s="7" t="s">
        <v>944</v>
      </c>
      <c r="D300" s="7" t="str">
        <f>VLOOKUP(C300,[1]Sheet1!$C$1:$G$368,5,FALSE)</f>
        <v>物流工程与管理</v>
      </c>
      <c r="E300" s="7" t="s">
        <v>112</v>
      </c>
      <c r="F300" s="7">
        <v>88.75</v>
      </c>
      <c r="G300" s="7">
        <f t="shared" si="20"/>
        <v>39.9375</v>
      </c>
      <c r="H300" s="7"/>
      <c r="I300" s="7"/>
      <c r="J300" s="7"/>
      <c r="K300" s="7"/>
      <c r="L300" s="7"/>
      <c r="M300" s="7"/>
      <c r="N300" s="7"/>
      <c r="O300" s="7"/>
      <c r="P300" s="7"/>
      <c r="Q300" s="7"/>
      <c r="R300" s="7"/>
      <c r="S300" s="7"/>
      <c r="T300" s="7"/>
      <c r="U300" s="7"/>
      <c r="V300" s="7">
        <f t="shared" si="21"/>
        <v>0</v>
      </c>
      <c r="W300" s="7">
        <f t="shared" si="22"/>
        <v>0</v>
      </c>
      <c r="X300" s="7" t="s">
        <v>425</v>
      </c>
      <c r="Y300" s="7"/>
      <c r="Z300" s="7" t="s">
        <v>945</v>
      </c>
      <c r="AA300" s="7">
        <v>3</v>
      </c>
      <c r="AB300" s="7">
        <f t="shared" si="23"/>
        <v>0.3</v>
      </c>
      <c r="AC300" s="7">
        <f t="shared" si="24"/>
        <v>40.2375</v>
      </c>
    </row>
    <row r="301" spans="1:29">
      <c r="A301" s="7">
        <v>299</v>
      </c>
      <c r="B301" s="50">
        <v>2021211444</v>
      </c>
      <c r="C301" s="7" t="s">
        <v>946</v>
      </c>
      <c r="D301" s="7" t="str">
        <f>VLOOKUP(C301,[1]Sheet1!$C$1:$G$368,5,FALSE)</f>
        <v>物流工程与管理</v>
      </c>
      <c r="E301" s="7" t="s">
        <v>783</v>
      </c>
      <c r="F301" s="7">
        <v>90.21</v>
      </c>
      <c r="G301" s="7">
        <f t="shared" si="20"/>
        <v>40.5945</v>
      </c>
      <c r="H301" s="7"/>
      <c r="I301" s="7"/>
      <c r="J301" s="7"/>
      <c r="K301" s="7"/>
      <c r="L301" s="7"/>
      <c r="M301" s="7"/>
      <c r="N301" s="7"/>
      <c r="O301" s="7"/>
      <c r="P301" s="7"/>
      <c r="Q301" s="7"/>
      <c r="R301" s="7"/>
      <c r="S301" s="7"/>
      <c r="T301" s="7"/>
      <c r="U301" s="7"/>
      <c r="V301" s="7">
        <f t="shared" si="21"/>
        <v>0</v>
      </c>
      <c r="W301" s="7">
        <f t="shared" si="22"/>
        <v>0</v>
      </c>
      <c r="X301" s="7"/>
      <c r="Y301" s="7"/>
      <c r="Z301" s="7"/>
      <c r="AA301" s="7"/>
      <c r="AB301" s="7">
        <f t="shared" si="23"/>
        <v>0</v>
      </c>
      <c r="AC301" s="7">
        <f t="shared" si="24"/>
        <v>40.5945</v>
      </c>
    </row>
    <row r="302" spans="1:29">
      <c r="A302" s="7">
        <v>300</v>
      </c>
      <c r="B302" s="51">
        <v>2021211450</v>
      </c>
      <c r="C302" s="10" t="s">
        <v>947</v>
      </c>
      <c r="D302" s="7" t="str">
        <f>VLOOKUP(C302,[1]Sheet1!$C$1:$G$368,5,FALSE)</f>
        <v>物流工程与管理</v>
      </c>
      <c r="E302" s="10" t="s">
        <v>198</v>
      </c>
      <c r="F302" s="10">
        <v>83.11</v>
      </c>
      <c r="G302" s="7">
        <f t="shared" si="20"/>
        <v>37.3995</v>
      </c>
      <c r="H302" s="10"/>
      <c r="I302" s="10">
        <v>0</v>
      </c>
      <c r="J302" s="10" t="s">
        <v>67</v>
      </c>
      <c r="K302" s="10">
        <v>0</v>
      </c>
      <c r="L302" s="10"/>
      <c r="M302" s="10"/>
      <c r="N302" s="10"/>
      <c r="O302" s="10"/>
      <c r="P302" s="10" t="s">
        <v>67</v>
      </c>
      <c r="Q302" s="10">
        <v>0</v>
      </c>
      <c r="R302" s="10" t="s">
        <v>67</v>
      </c>
      <c r="S302" s="10">
        <v>0</v>
      </c>
      <c r="T302" s="10" t="s">
        <v>67</v>
      </c>
      <c r="U302" s="10">
        <v>0</v>
      </c>
      <c r="V302" s="7">
        <f t="shared" si="21"/>
        <v>0</v>
      </c>
      <c r="W302" s="7">
        <f t="shared" si="22"/>
        <v>0</v>
      </c>
      <c r="X302" s="10"/>
      <c r="Y302" s="10"/>
      <c r="Z302" s="10"/>
      <c r="AA302" s="10">
        <v>0</v>
      </c>
      <c r="AB302" s="7">
        <f t="shared" si="23"/>
        <v>0</v>
      </c>
      <c r="AC302" s="7">
        <f t="shared" si="24"/>
        <v>37.3995</v>
      </c>
    </row>
    <row r="303" spans="1:29">
      <c r="A303" s="7">
        <v>301</v>
      </c>
      <c r="B303" s="51">
        <v>2021211448</v>
      </c>
      <c r="C303" s="10" t="s">
        <v>948</v>
      </c>
      <c r="D303" s="7" t="str">
        <f>VLOOKUP(C303,[1]Sheet1!$C$1:$G$368,5,FALSE)</f>
        <v>物流工程与管理</v>
      </c>
      <c r="E303" s="10" t="s">
        <v>108</v>
      </c>
      <c r="F303" s="10">
        <v>81.44</v>
      </c>
      <c r="G303" s="7">
        <f t="shared" si="20"/>
        <v>36.648</v>
      </c>
      <c r="H303" s="10"/>
      <c r="I303" s="10">
        <v>0</v>
      </c>
      <c r="J303" s="10" t="s">
        <v>67</v>
      </c>
      <c r="K303" s="10">
        <v>0</v>
      </c>
      <c r="L303" s="10"/>
      <c r="M303" s="10"/>
      <c r="N303" s="10"/>
      <c r="O303" s="10"/>
      <c r="P303" s="10" t="s">
        <v>67</v>
      </c>
      <c r="Q303" s="10">
        <v>0</v>
      </c>
      <c r="R303" s="10" t="s">
        <v>67</v>
      </c>
      <c r="S303" s="10">
        <v>0</v>
      </c>
      <c r="T303" s="10" t="s">
        <v>949</v>
      </c>
      <c r="U303" s="10">
        <v>10</v>
      </c>
      <c r="V303" s="7">
        <f t="shared" si="21"/>
        <v>10</v>
      </c>
      <c r="W303" s="7">
        <f t="shared" si="22"/>
        <v>4.5</v>
      </c>
      <c r="X303" s="10"/>
      <c r="Y303" s="10"/>
      <c r="Z303" s="10"/>
      <c r="AA303" s="10">
        <v>0</v>
      </c>
      <c r="AB303" s="7">
        <f t="shared" si="23"/>
        <v>0</v>
      </c>
      <c r="AC303" s="7">
        <f t="shared" si="24"/>
        <v>41.148</v>
      </c>
    </row>
    <row r="304" ht="42" spans="1:29">
      <c r="A304" s="7">
        <v>302</v>
      </c>
      <c r="B304" s="50">
        <v>2021211449</v>
      </c>
      <c r="C304" s="7" t="s">
        <v>950</v>
      </c>
      <c r="D304" s="7" t="str">
        <f>VLOOKUP(C304,[1]Sheet1!$C$1:$G$368,5,FALSE)</f>
        <v>物流工程与管理</v>
      </c>
      <c r="E304" s="7" t="s">
        <v>683</v>
      </c>
      <c r="F304" s="7">
        <v>84.99</v>
      </c>
      <c r="G304" s="7">
        <f t="shared" si="20"/>
        <v>38.2455</v>
      </c>
      <c r="H304" s="7"/>
      <c r="I304" s="7"/>
      <c r="J304" s="7"/>
      <c r="K304" s="7"/>
      <c r="L304" s="7"/>
      <c r="M304" s="7"/>
      <c r="N304" s="7"/>
      <c r="O304" s="7"/>
      <c r="P304" s="7"/>
      <c r="Q304" s="7"/>
      <c r="R304" s="7"/>
      <c r="S304" s="7"/>
      <c r="T304" s="7"/>
      <c r="U304" s="7"/>
      <c r="V304" s="7">
        <f t="shared" si="21"/>
        <v>0</v>
      </c>
      <c r="W304" s="7">
        <f t="shared" si="22"/>
        <v>0</v>
      </c>
      <c r="X304" s="7" t="s">
        <v>951</v>
      </c>
      <c r="Y304" s="7"/>
      <c r="Z304" s="7"/>
      <c r="AA304" s="7">
        <v>1</v>
      </c>
      <c r="AB304" s="7">
        <f t="shared" si="23"/>
        <v>0.1</v>
      </c>
      <c r="AC304" s="7">
        <f t="shared" si="24"/>
        <v>38.3455</v>
      </c>
    </row>
    <row r="305" spans="1:29">
      <c r="A305" s="7">
        <v>303</v>
      </c>
      <c r="B305" s="7">
        <v>2021211446</v>
      </c>
      <c r="C305" s="7" t="s">
        <v>952</v>
      </c>
      <c r="D305" s="7" t="str">
        <f>VLOOKUP(C305,[1]Sheet1!$C$1:$G$368,5,FALSE)</f>
        <v>物流工程与管理</v>
      </c>
      <c r="E305" s="7" t="s">
        <v>705</v>
      </c>
      <c r="F305" s="7">
        <v>90.46</v>
      </c>
      <c r="G305" s="7">
        <f t="shared" si="20"/>
        <v>40.707</v>
      </c>
      <c r="H305" s="7"/>
      <c r="I305" s="7"/>
      <c r="J305" s="7"/>
      <c r="K305" s="7"/>
      <c r="L305" s="7"/>
      <c r="M305" s="7"/>
      <c r="N305" s="7"/>
      <c r="O305" s="7"/>
      <c r="P305" s="7"/>
      <c r="Q305" s="7"/>
      <c r="R305" s="7"/>
      <c r="S305" s="7"/>
      <c r="T305" s="7"/>
      <c r="U305" s="7"/>
      <c r="V305" s="7">
        <f t="shared" si="21"/>
        <v>0</v>
      </c>
      <c r="W305" s="7">
        <f t="shared" si="22"/>
        <v>0</v>
      </c>
      <c r="X305" s="7"/>
      <c r="Y305" s="7"/>
      <c r="Z305" s="7"/>
      <c r="AA305" s="7"/>
      <c r="AB305" s="7">
        <f t="shared" ref="AB305:AB334" si="25">AA305*0.1</f>
        <v>0</v>
      </c>
      <c r="AC305" s="7">
        <f t="shared" ref="AC305:AC334" si="26">AB305+W305+G305</f>
        <v>40.707</v>
      </c>
    </row>
    <row r="306" spans="1:29">
      <c r="A306" s="7">
        <v>304</v>
      </c>
      <c r="B306" s="7">
        <v>2021211445</v>
      </c>
      <c r="C306" s="7" t="s">
        <v>953</v>
      </c>
      <c r="D306" s="7" t="str">
        <f>VLOOKUP(C306,[1]Sheet1!$C$1:$G$368,5,FALSE)</f>
        <v>物流工程与管理</v>
      </c>
      <c r="E306" s="7" t="s">
        <v>880</v>
      </c>
      <c r="F306" s="7">
        <v>87.84</v>
      </c>
      <c r="G306" s="7">
        <f t="shared" si="20"/>
        <v>39.528</v>
      </c>
      <c r="H306" s="7"/>
      <c r="I306" s="7"/>
      <c r="J306" s="7"/>
      <c r="K306" s="7"/>
      <c r="L306" s="7"/>
      <c r="M306" s="7"/>
      <c r="N306" s="7"/>
      <c r="O306" s="7"/>
      <c r="P306" s="7"/>
      <c r="Q306" s="7"/>
      <c r="R306" s="7"/>
      <c r="S306" s="7"/>
      <c r="T306" s="7" t="s">
        <v>954</v>
      </c>
      <c r="U306" s="7">
        <v>4</v>
      </c>
      <c r="V306" s="7">
        <f t="shared" si="21"/>
        <v>4</v>
      </c>
      <c r="W306" s="7">
        <f t="shared" si="22"/>
        <v>1.8</v>
      </c>
      <c r="X306" s="7"/>
      <c r="Y306" s="7"/>
      <c r="Z306" s="7"/>
      <c r="AA306" s="7"/>
      <c r="AB306" s="7">
        <f t="shared" si="25"/>
        <v>0</v>
      </c>
      <c r="AC306" s="7">
        <f t="shared" si="26"/>
        <v>41.328</v>
      </c>
    </row>
    <row r="307" ht="56" spans="1:29">
      <c r="A307" s="7">
        <v>305</v>
      </c>
      <c r="B307" s="52">
        <v>2021211451</v>
      </c>
      <c r="C307" s="10" t="s">
        <v>955</v>
      </c>
      <c r="D307" s="7" t="str">
        <f>VLOOKUP(C307,[1]Sheet1!$C$1:$G$368,5,FALSE)</f>
        <v>物流工程与管理</v>
      </c>
      <c r="E307" s="10" t="s">
        <v>198</v>
      </c>
      <c r="F307" s="10">
        <v>83.13</v>
      </c>
      <c r="G307" s="7">
        <f t="shared" si="20"/>
        <v>37.4085</v>
      </c>
      <c r="H307" s="10"/>
      <c r="I307" s="10"/>
      <c r="J307" s="10"/>
      <c r="K307" s="10"/>
      <c r="L307" s="10"/>
      <c r="M307" s="10"/>
      <c r="N307" s="10"/>
      <c r="O307" s="10"/>
      <c r="P307" s="10"/>
      <c r="Q307" s="10"/>
      <c r="R307" s="10"/>
      <c r="S307" s="10"/>
      <c r="T307" s="10"/>
      <c r="U307" s="10"/>
      <c r="V307" s="7">
        <f t="shared" si="21"/>
        <v>0</v>
      </c>
      <c r="W307" s="7">
        <f t="shared" si="22"/>
        <v>0</v>
      </c>
      <c r="X307" s="10" t="s">
        <v>202</v>
      </c>
      <c r="Y307" s="10"/>
      <c r="Z307" s="10" t="s">
        <v>956</v>
      </c>
      <c r="AA307" s="10">
        <v>5.25</v>
      </c>
      <c r="AB307" s="7">
        <f t="shared" si="25"/>
        <v>0.525</v>
      </c>
      <c r="AC307" s="7">
        <f t="shared" si="26"/>
        <v>37.9335</v>
      </c>
    </row>
    <row r="308" ht="42" spans="1:29">
      <c r="A308" s="7">
        <v>306</v>
      </c>
      <c r="B308" s="7">
        <v>2021211452</v>
      </c>
      <c r="C308" s="7" t="s">
        <v>957</v>
      </c>
      <c r="D308" s="7" t="str">
        <f>VLOOKUP(C308,[1]Sheet1!$C$1:$G$368,5,FALSE)</f>
        <v>物流工程与管理</v>
      </c>
      <c r="E308" s="7" t="s">
        <v>120</v>
      </c>
      <c r="F308" s="7">
        <v>91.28</v>
      </c>
      <c r="G308" s="7">
        <f t="shared" si="20"/>
        <v>41.076</v>
      </c>
      <c r="H308" s="7"/>
      <c r="I308" s="7">
        <v>0</v>
      </c>
      <c r="J308" s="7"/>
      <c r="K308" s="7">
        <v>0</v>
      </c>
      <c r="L308" s="7"/>
      <c r="M308" s="7"/>
      <c r="N308" s="7"/>
      <c r="O308" s="7"/>
      <c r="P308" s="7"/>
      <c r="Q308" s="7">
        <v>0</v>
      </c>
      <c r="R308" s="7"/>
      <c r="S308" s="7">
        <v>0</v>
      </c>
      <c r="T308" s="7"/>
      <c r="U308" s="7">
        <v>0</v>
      </c>
      <c r="V308" s="7">
        <f t="shared" si="21"/>
        <v>0</v>
      </c>
      <c r="W308" s="7">
        <f t="shared" si="22"/>
        <v>0</v>
      </c>
      <c r="X308" s="7" t="s">
        <v>958</v>
      </c>
      <c r="Y308" s="7"/>
      <c r="Z308" s="7"/>
      <c r="AA308" s="7">
        <v>1</v>
      </c>
      <c r="AB308" s="7">
        <f t="shared" si="25"/>
        <v>0.1</v>
      </c>
      <c r="AC308" s="7">
        <f t="shared" si="26"/>
        <v>41.176</v>
      </c>
    </row>
    <row r="309" ht="98" spans="1:29">
      <c r="A309" s="7">
        <v>307</v>
      </c>
      <c r="B309" s="8" t="s">
        <v>959</v>
      </c>
      <c r="C309" s="7" t="s">
        <v>960</v>
      </c>
      <c r="D309" s="7" t="str">
        <f>VLOOKUP(C309,[1]Sheet1!$C$1:$G$368,5,FALSE)</f>
        <v>交通运输</v>
      </c>
      <c r="E309" s="7" t="s">
        <v>961</v>
      </c>
      <c r="F309" s="7">
        <v>87.11</v>
      </c>
      <c r="G309" s="7">
        <f t="shared" ref="G309:G334" si="27">F309*0.45</f>
        <v>39.1995</v>
      </c>
      <c r="H309" s="7"/>
      <c r="I309" s="7"/>
      <c r="J309" s="7"/>
      <c r="K309" s="7"/>
      <c r="L309" s="7"/>
      <c r="M309" s="7"/>
      <c r="N309" s="7"/>
      <c r="O309" s="7"/>
      <c r="P309" s="7"/>
      <c r="Q309" s="7"/>
      <c r="R309" s="7"/>
      <c r="S309" s="7"/>
      <c r="T309" s="7" t="s">
        <v>962</v>
      </c>
      <c r="U309" s="7">
        <v>4</v>
      </c>
      <c r="V309" s="7">
        <v>4</v>
      </c>
      <c r="W309" s="7">
        <f t="shared" ref="W309:W334" si="28">V309*0.45</f>
        <v>1.8</v>
      </c>
      <c r="X309" s="7"/>
      <c r="Y309" s="7"/>
      <c r="Z309" s="7" t="s">
        <v>963</v>
      </c>
      <c r="AA309" s="7">
        <v>0.5</v>
      </c>
      <c r="AB309" s="7">
        <f t="shared" si="25"/>
        <v>0.05</v>
      </c>
      <c r="AC309" s="7">
        <f t="shared" si="26"/>
        <v>41.0495</v>
      </c>
    </row>
    <row r="310" ht="70" spans="1:29">
      <c r="A310" s="7">
        <v>308</v>
      </c>
      <c r="B310" s="8">
        <v>2021211297</v>
      </c>
      <c r="C310" s="7" t="s">
        <v>964</v>
      </c>
      <c r="D310" s="7" t="str">
        <f>VLOOKUP(C310,[1]Sheet1!$C$1:$G$368,5,FALSE)</f>
        <v>交通运输</v>
      </c>
      <c r="E310" s="7" t="s">
        <v>358</v>
      </c>
      <c r="F310" s="7">
        <v>89.27</v>
      </c>
      <c r="G310" s="7">
        <f t="shared" si="27"/>
        <v>40.1715</v>
      </c>
      <c r="H310" s="7"/>
      <c r="I310" s="7"/>
      <c r="J310" s="7"/>
      <c r="K310" s="7"/>
      <c r="L310" s="7"/>
      <c r="M310" s="7"/>
      <c r="N310" s="7"/>
      <c r="O310" s="7"/>
      <c r="P310" s="7"/>
      <c r="Q310" s="7"/>
      <c r="R310" s="7"/>
      <c r="S310" s="7"/>
      <c r="T310" s="7" t="s">
        <v>965</v>
      </c>
      <c r="U310" s="7">
        <v>4</v>
      </c>
      <c r="V310" s="7">
        <v>4</v>
      </c>
      <c r="W310" s="7">
        <f t="shared" si="28"/>
        <v>1.8</v>
      </c>
      <c r="X310" s="7"/>
      <c r="Y310" s="7"/>
      <c r="Z310" s="7" t="s">
        <v>966</v>
      </c>
      <c r="AA310" s="7">
        <v>1</v>
      </c>
      <c r="AB310" s="7">
        <f t="shared" si="25"/>
        <v>0.1</v>
      </c>
      <c r="AC310" s="7">
        <f t="shared" si="26"/>
        <v>42.0715</v>
      </c>
    </row>
    <row r="311" ht="42" spans="1:29">
      <c r="A311" s="7">
        <v>309</v>
      </c>
      <c r="B311" s="8" t="s">
        <v>967</v>
      </c>
      <c r="C311" s="7" t="s">
        <v>968</v>
      </c>
      <c r="D311" s="7" t="str">
        <f>VLOOKUP(C311,[1]Sheet1!$C$1:$G$368,5,FALSE)</f>
        <v>交通运输</v>
      </c>
      <c r="E311" s="7" t="s">
        <v>708</v>
      </c>
      <c r="F311" s="7">
        <v>88.42</v>
      </c>
      <c r="G311" s="7">
        <f t="shared" si="27"/>
        <v>39.789</v>
      </c>
      <c r="H311" s="7"/>
      <c r="I311" s="7"/>
      <c r="J311" s="7"/>
      <c r="K311" s="7"/>
      <c r="L311" s="7"/>
      <c r="M311" s="7"/>
      <c r="N311" s="7"/>
      <c r="O311" s="7"/>
      <c r="P311" s="7"/>
      <c r="Q311" s="7"/>
      <c r="R311" s="7"/>
      <c r="S311" s="7"/>
      <c r="T311" s="7"/>
      <c r="U311" s="7"/>
      <c r="V311" s="7"/>
      <c r="W311" s="7">
        <f t="shared" si="28"/>
        <v>0</v>
      </c>
      <c r="X311" s="7" t="s">
        <v>969</v>
      </c>
      <c r="Y311" s="7" t="s">
        <v>970</v>
      </c>
      <c r="Z311" s="7" t="s">
        <v>971</v>
      </c>
      <c r="AA311" s="7">
        <v>6</v>
      </c>
      <c r="AB311" s="7">
        <f t="shared" si="25"/>
        <v>0.6</v>
      </c>
      <c r="AC311" s="7">
        <f t="shared" si="26"/>
        <v>40.389</v>
      </c>
    </row>
    <row r="312" ht="56" spans="1:29">
      <c r="A312" s="7">
        <v>310</v>
      </c>
      <c r="B312" s="8" t="s">
        <v>972</v>
      </c>
      <c r="C312" s="7" t="s">
        <v>973</v>
      </c>
      <c r="D312" s="7" t="str">
        <f>VLOOKUP(C312,[1]Sheet1!$C$1:$G$368,5,FALSE)</f>
        <v>交通运输</v>
      </c>
      <c r="E312" s="7" t="s">
        <v>683</v>
      </c>
      <c r="F312" s="7">
        <v>84.56</v>
      </c>
      <c r="G312" s="7">
        <f t="shared" si="27"/>
        <v>38.052</v>
      </c>
      <c r="H312" s="7"/>
      <c r="I312" s="7"/>
      <c r="J312" s="7"/>
      <c r="K312" s="7"/>
      <c r="L312" s="7"/>
      <c r="M312" s="7"/>
      <c r="N312" s="7"/>
      <c r="O312" s="7"/>
      <c r="P312" s="7"/>
      <c r="Q312" s="7"/>
      <c r="R312" s="7"/>
      <c r="S312" s="7"/>
      <c r="T312" s="7"/>
      <c r="U312" s="7"/>
      <c r="V312" s="7"/>
      <c r="W312" s="7">
        <f t="shared" si="28"/>
        <v>0</v>
      </c>
      <c r="X312" s="7" t="s">
        <v>974</v>
      </c>
      <c r="Y312" s="7"/>
      <c r="Z312" s="7" t="s">
        <v>975</v>
      </c>
      <c r="AA312" s="7">
        <v>2</v>
      </c>
      <c r="AB312" s="7">
        <f t="shared" si="25"/>
        <v>0.2</v>
      </c>
      <c r="AC312" s="7">
        <f t="shared" si="26"/>
        <v>38.252</v>
      </c>
    </row>
    <row r="313" ht="28" spans="1:29">
      <c r="A313" s="7">
        <v>311</v>
      </c>
      <c r="B313" s="8" t="s">
        <v>976</v>
      </c>
      <c r="C313" s="7" t="s">
        <v>977</v>
      </c>
      <c r="D313" s="7" t="str">
        <f>VLOOKUP(C313,[1]Sheet1!$C$1:$G$368,5,FALSE)</f>
        <v>交通运输</v>
      </c>
      <c r="E313" s="7" t="s">
        <v>168</v>
      </c>
      <c r="F313" s="7">
        <v>86.96</v>
      </c>
      <c r="G313" s="7">
        <f t="shared" si="27"/>
        <v>39.132</v>
      </c>
      <c r="H313" s="7"/>
      <c r="I313" s="7"/>
      <c r="J313" s="7"/>
      <c r="K313" s="7"/>
      <c r="L313" s="7"/>
      <c r="M313" s="7"/>
      <c r="N313" s="7"/>
      <c r="O313" s="7"/>
      <c r="P313" s="7"/>
      <c r="Q313" s="7"/>
      <c r="R313" s="7"/>
      <c r="S313" s="7"/>
      <c r="T313" s="7" t="s">
        <v>978</v>
      </c>
      <c r="U313" s="7">
        <v>17</v>
      </c>
      <c r="V313" s="7">
        <v>17</v>
      </c>
      <c r="W313" s="7">
        <f t="shared" si="28"/>
        <v>7.65</v>
      </c>
      <c r="X313" s="7"/>
      <c r="Y313" s="7"/>
      <c r="Z313" s="7"/>
      <c r="AA313" s="7"/>
      <c r="AB313" s="7">
        <f t="shared" si="25"/>
        <v>0</v>
      </c>
      <c r="AC313" s="7">
        <f t="shared" si="26"/>
        <v>46.782</v>
      </c>
    </row>
    <row r="314" ht="28" spans="1:29">
      <c r="A314" s="7">
        <v>312</v>
      </c>
      <c r="B314" s="53" t="s">
        <v>979</v>
      </c>
      <c r="C314" s="10" t="s">
        <v>980</v>
      </c>
      <c r="D314" s="7" t="str">
        <f>VLOOKUP(C314,[1]Sheet1!$C$1:$G$368,5,FALSE)</f>
        <v>交通运输</v>
      </c>
      <c r="E314" s="10" t="s">
        <v>149</v>
      </c>
      <c r="F314" s="10">
        <v>82.61</v>
      </c>
      <c r="G314" s="7">
        <f t="shared" si="27"/>
        <v>37.1745</v>
      </c>
      <c r="H314" s="10"/>
      <c r="I314" s="10"/>
      <c r="J314" s="10"/>
      <c r="K314" s="10"/>
      <c r="L314" s="10"/>
      <c r="M314" s="10"/>
      <c r="N314" s="10"/>
      <c r="O314" s="10"/>
      <c r="P314" s="10"/>
      <c r="Q314" s="10"/>
      <c r="R314" s="10"/>
      <c r="S314" s="10"/>
      <c r="T314" s="10" t="s">
        <v>981</v>
      </c>
      <c r="U314" s="10">
        <v>7</v>
      </c>
      <c r="V314" s="10">
        <v>7</v>
      </c>
      <c r="W314" s="7">
        <f t="shared" si="28"/>
        <v>3.15</v>
      </c>
      <c r="X314" s="10"/>
      <c r="Y314" s="10"/>
      <c r="Z314" s="10" t="s">
        <v>982</v>
      </c>
      <c r="AA314" s="10">
        <v>3</v>
      </c>
      <c r="AB314" s="7">
        <f t="shared" si="25"/>
        <v>0.3</v>
      </c>
      <c r="AC314" s="7">
        <f t="shared" si="26"/>
        <v>40.6245</v>
      </c>
    </row>
    <row r="315" ht="168" spans="1:29">
      <c r="A315" s="7">
        <v>313</v>
      </c>
      <c r="B315" s="8" t="s">
        <v>983</v>
      </c>
      <c r="C315" s="7" t="s">
        <v>984</v>
      </c>
      <c r="D315" s="7" t="str">
        <f>VLOOKUP(C315,[1]Sheet1!$C$1:$G$368,5,FALSE)</f>
        <v>交通运输</v>
      </c>
      <c r="E315" s="7" t="s">
        <v>631</v>
      </c>
      <c r="F315" s="7">
        <v>85.18</v>
      </c>
      <c r="G315" s="7">
        <f t="shared" si="27"/>
        <v>38.331</v>
      </c>
      <c r="H315" s="7"/>
      <c r="I315" s="7"/>
      <c r="J315" s="7"/>
      <c r="K315" s="7"/>
      <c r="L315" s="7"/>
      <c r="M315" s="7"/>
      <c r="N315" s="7"/>
      <c r="O315" s="7"/>
      <c r="P315" s="7" t="s">
        <v>985</v>
      </c>
      <c r="Q315" s="7">
        <v>0.5</v>
      </c>
      <c r="R315" s="7"/>
      <c r="S315" s="7"/>
      <c r="T315" s="7" t="s">
        <v>986</v>
      </c>
      <c r="U315" s="7">
        <v>5</v>
      </c>
      <c r="V315" s="7">
        <v>5.5</v>
      </c>
      <c r="W315" s="7">
        <f t="shared" si="28"/>
        <v>2.475</v>
      </c>
      <c r="X315" s="7" t="s">
        <v>987</v>
      </c>
      <c r="Y315" s="7"/>
      <c r="Z315" s="7" t="s">
        <v>988</v>
      </c>
      <c r="AA315" s="7">
        <v>1</v>
      </c>
      <c r="AB315" s="7">
        <f t="shared" si="25"/>
        <v>0.1</v>
      </c>
      <c r="AC315" s="7">
        <f t="shared" si="26"/>
        <v>40.906</v>
      </c>
    </row>
    <row r="316" ht="154" spans="1:29">
      <c r="A316" s="7">
        <v>314</v>
      </c>
      <c r="B316" s="8" t="s">
        <v>989</v>
      </c>
      <c r="C316" s="7" t="s">
        <v>990</v>
      </c>
      <c r="D316" s="7" t="str">
        <f>VLOOKUP(C316,[1]Sheet1!$C$1:$G$368,5,FALSE)</f>
        <v>交通运输</v>
      </c>
      <c r="E316" s="7" t="s">
        <v>325</v>
      </c>
      <c r="F316" s="7">
        <v>83.19</v>
      </c>
      <c r="G316" s="7">
        <f t="shared" si="27"/>
        <v>37.4355</v>
      </c>
      <c r="H316" s="7"/>
      <c r="I316" s="7"/>
      <c r="J316" s="7"/>
      <c r="K316" s="7"/>
      <c r="L316" s="7"/>
      <c r="M316" s="7"/>
      <c r="N316" s="7"/>
      <c r="O316" s="7"/>
      <c r="P316" s="7" t="s">
        <v>991</v>
      </c>
      <c r="Q316" s="7">
        <v>7</v>
      </c>
      <c r="R316" s="7"/>
      <c r="S316" s="7"/>
      <c r="T316" s="7" t="s">
        <v>992</v>
      </c>
      <c r="U316" s="7">
        <v>7</v>
      </c>
      <c r="V316" s="7">
        <v>14</v>
      </c>
      <c r="W316" s="7">
        <f t="shared" si="28"/>
        <v>6.3</v>
      </c>
      <c r="X316" s="7" t="s">
        <v>993</v>
      </c>
      <c r="Y316" s="7"/>
      <c r="Z316" s="7" t="s">
        <v>988</v>
      </c>
      <c r="AA316" s="7">
        <v>3</v>
      </c>
      <c r="AB316" s="7">
        <f t="shared" si="25"/>
        <v>0.3</v>
      </c>
      <c r="AC316" s="7">
        <f t="shared" si="26"/>
        <v>44.0355</v>
      </c>
    </row>
    <row r="317" ht="42" spans="1:29">
      <c r="A317" s="7">
        <v>315</v>
      </c>
      <c r="B317" s="53" t="s">
        <v>994</v>
      </c>
      <c r="C317" s="10" t="s">
        <v>995</v>
      </c>
      <c r="D317" s="7" t="str">
        <f>VLOOKUP(C317,[1]Sheet1!$C$1:$G$368,5,FALSE)</f>
        <v>交通运输</v>
      </c>
      <c r="E317" s="10" t="s">
        <v>33</v>
      </c>
      <c r="F317" s="10">
        <v>88.88</v>
      </c>
      <c r="G317" s="7">
        <f t="shared" si="27"/>
        <v>39.996</v>
      </c>
      <c r="H317" s="16"/>
      <c r="I317" s="16"/>
      <c r="J317" s="16"/>
      <c r="K317" s="16"/>
      <c r="L317" s="16"/>
      <c r="M317" s="16"/>
      <c r="N317" s="16"/>
      <c r="O317" s="16"/>
      <c r="P317" s="16"/>
      <c r="Q317" s="16"/>
      <c r="R317" s="16"/>
      <c r="S317" s="16"/>
      <c r="T317" s="10" t="s">
        <v>996</v>
      </c>
      <c r="U317" s="10">
        <v>7</v>
      </c>
      <c r="V317" s="10">
        <v>7</v>
      </c>
      <c r="W317" s="7">
        <f t="shared" si="28"/>
        <v>3.15</v>
      </c>
      <c r="X317" s="10" t="s">
        <v>997</v>
      </c>
      <c r="Y317" s="16"/>
      <c r="Z317" s="10" t="s">
        <v>998</v>
      </c>
      <c r="AA317" s="10">
        <v>4</v>
      </c>
      <c r="AB317" s="7">
        <f t="shared" si="25"/>
        <v>0.4</v>
      </c>
      <c r="AC317" s="7">
        <f t="shared" si="26"/>
        <v>43.546</v>
      </c>
    </row>
    <row r="318" spans="1:29">
      <c r="A318" s="7">
        <v>316</v>
      </c>
      <c r="B318" s="54" t="s">
        <v>999</v>
      </c>
      <c r="C318" s="55" t="s">
        <v>1000</v>
      </c>
      <c r="D318" s="7" t="str">
        <f>VLOOKUP(C318,[1]Sheet1!$C$1:$G$368,5,FALSE)</f>
        <v>交通运输</v>
      </c>
      <c r="E318" s="55" t="s">
        <v>66</v>
      </c>
      <c r="F318" s="55">
        <v>81.9</v>
      </c>
      <c r="G318" s="7">
        <f t="shared" si="27"/>
        <v>36.855</v>
      </c>
      <c r="H318" s="55"/>
      <c r="I318" s="55"/>
      <c r="J318" s="55"/>
      <c r="K318" s="55"/>
      <c r="L318" s="55"/>
      <c r="M318" s="55"/>
      <c r="N318" s="55"/>
      <c r="O318" s="55"/>
      <c r="P318" s="55"/>
      <c r="Q318" s="55"/>
      <c r="R318" s="55"/>
      <c r="S318" s="55"/>
      <c r="T318" s="55" t="s">
        <v>1001</v>
      </c>
      <c r="U318" s="55">
        <v>7</v>
      </c>
      <c r="V318" s="55">
        <v>7</v>
      </c>
      <c r="W318" s="7">
        <f t="shared" si="28"/>
        <v>3.15</v>
      </c>
      <c r="X318" s="55"/>
      <c r="Y318" s="55"/>
      <c r="Z318" s="55"/>
      <c r="AA318" s="55"/>
      <c r="AB318" s="7">
        <f t="shared" si="25"/>
        <v>0</v>
      </c>
      <c r="AC318" s="7">
        <f t="shared" si="26"/>
        <v>40.005</v>
      </c>
    </row>
    <row r="319" ht="28" spans="1:29">
      <c r="A319" s="7">
        <v>317</v>
      </c>
      <c r="B319" s="54" t="s">
        <v>1002</v>
      </c>
      <c r="C319" s="55" t="s">
        <v>1003</v>
      </c>
      <c r="D319" s="7" t="str">
        <f>VLOOKUP(C319,[1]Sheet1!$C$1:$G$368,5,FALSE)</f>
        <v>交通运输</v>
      </c>
      <c r="E319" s="55" t="s">
        <v>340</v>
      </c>
      <c r="F319" s="55">
        <v>84.39</v>
      </c>
      <c r="G319" s="7">
        <f t="shared" si="27"/>
        <v>37.9755</v>
      </c>
      <c r="H319" s="55"/>
      <c r="I319" s="55"/>
      <c r="J319" s="55"/>
      <c r="K319" s="55"/>
      <c r="L319" s="55"/>
      <c r="M319" s="55"/>
      <c r="N319" s="55"/>
      <c r="O319" s="55"/>
      <c r="P319" s="55"/>
      <c r="Q319" s="55"/>
      <c r="R319" s="55"/>
      <c r="S319" s="55"/>
      <c r="T319" s="55"/>
      <c r="U319" s="55"/>
      <c r="V319" s="55"/>
      <c r="W319" s="7">
        <f t="shared" si="28"/>
        <v>0</v>
      </c>
      <c r="X319" s="55"/>
      <c r="Y319" s="55"/>
      <c r="Z319" s="55" t="s">
        <v>1004</v>
      </c>
      <c r="AA319" s="55">
        <v>2</v>
      </c>
      <c r="AB319" s="7">
        <f t="shared" si="25"/>
        <v>0.2</v>
      </c>
      <c r="AC319" s="7">
        <f t="shared" si="26"/>
        <v>38.1755</v>
      </c>
    </row>
    <row r="320" ht="42" spans="1:29">
      <c r="A320" s="7">
        <v>318</v>
      </c>
      <c r="B320" s="54">
        <v>2021211232</v>
      </c>
      <c r="C320" s="55" t="s">
        <v>1005</v>
      </c>
      <c r="D320" s="7" t="str">
        <f>VLOOKUP(C320,[1]Sheet1!$C$1:$G$368,5,FALSE)</f>
        <v>交通运输</v>
      </c>
      <c r="E320" s="55" t="s">
        <v>354</v>
      </c>
      <c r="F320" s="55">
        <v>86.57</v>
      </c>
      <c r="G320" s="7">
        <f t="shared" si="27"/>
        <v>38.9565</v>
      </c>
      <c r="H320" s="55"/>
      <c r="I320" s="55"/>
      <c r="J320" s="55"/>
      <c r="K320" s="55"/>
      <c r="L320" s="55"/>
      <c r="M320" s="55"/>
      <c r="N320" s="55"/>
      <c r="O320" s="55"/>
      <c r="P320" s="55"/>
      <c r="Q320" s="55"/>
      <c r="R320" s="55"/>
      <c r="S320" s="55"/>
      <c r="T320" s="55" t="s">
        <v>1006</v>
      </c>
      <c r="U320" s="55">
        <v>7</v>
      </c>
      <c r="V320" s="55">
        <v>7</v>
      </c>
      <c r="W320" s="7">
        <f t="shared" si="28"/>
        <v>3.15</v>
      </c>
      <c r="X320" s="55" t="s">
        <v>1007</v>
      </c>
      <c r="Y320" s="55"/>
      <c r="Z320" s="55"/>
      <c r="AA320" s="55">
        <v>1</v>
      </c>
      <c r="AB320" s="7">
        <f t="shared" si="25"/>
        <v>0.1</v>
      </c>
      <c r="AC320" s="7">
        <f t="shared" si="26"/>
        <v>42.2065</v>
      </c>
    </row>
    <row r="321" ht="56" spans="1:29">
      <c r="A321" s="7">
        <v>319</v>
      </c>
      <c r="B321" s="54" t="s">
        <v>1008</v>
      </c>
      <c r="C321" s="55" t="s">
        <v>1009</v>
      </c>
      <c r="D321" s="7" t="str">
        <f>VLOOKUP(C321,[1]Sheet1!$C$1:$G$368,5,FALSE)</f>
        <v>交通运输</v>
      </c>
      <c r="E321" s="55" t="s">
        <v>61</v>
      </c>
      <c r="F321" s="55">
        <v>87.16</v>
      </c>
      <c r="G321" s="7">
        <f t="shared" si="27"/>
        <v>39.222</v>
      </c>
      <c r="H321" s="55"/>
      <c r="I321" s="55"/>
      <c r="J321" s="55"/>
      <c r="K321" s="55"/>
      <c r="L321" s="55"/>
      <c r="M321" s="55"/>
      <c r="N321" s="55"/>
      <c r="O321" s="55"/>
      <c r="P321" s="55"/>
      <c r="Q321" s="55"/>
      <c r="R321" s="55"/>
      <c r="S321" s="55"/>
      <c r="T321" s="55" t="s">
        <v>1010</v>
      </c>
      <c r="U321" s="55">
        <v>7</v>
      </c>
      <c r="V321" s="55">
        <v>7</v>
      </c>
      <c r="W321" s="7">
        <f t="shared" si="28"/>
        <v>3.15</v>
      </c>
      <c r="X321" s="55"/>
      <c r="Y321" s="55"/>
      <c r="Z321" s="55" t="s">
        <v>1011</v>
      </c>
      <c r="AA321" s="55">
        <v>4.75</v>
      </c>
      <c r="AB321" s="7">
        <f t="shared" si="25"/>
        <v>0.475</v>
      </c>
      <c r="AC321" s="7">
        <f t="shared" si="26"/>
        <v>42.847</v>
      </c>
    </row>
    <row r="322" ht="42" spans="1:29">
      <c r="A322" s="7">
        <v>320</v>
      </c>
      <c r="B322" s="54">
        <v>2021211230</v>
      </c>
      <c r="C322" s="55" t="s">
        <v>1012</v>
      </c>
      <c r="D322" s="7" t="str">
        <f>VLOOKUP(C322,[1]Sheet1!$C$1:$G$368,5,FALSE)</f>
        <v>交通运输</v>
      </c>
      <c r="E322" s="55" t="s">
        <v>961</v>
      </c>
      <c r="F322" s="55">
        <v>84.75</v>
      </c>
      <c r="G322" s="7">
        <f t="shared" si="27"/>
        <v>38.1375</v>
      </c>
      <c r="H322" s="55"/>
      <c r="I322" s="55"/>
      <c r="J322" s="55"/>
      <c r="K322" s="55"/>
      <c r="L322" s="55"/>
      <c r="M322" s="55"/>
      <c r="N322" s="55"/>
      <c r="O322" s="55"/>
      <c r="P322" s="55"/>
      <c r="Q322" s="55"/>
      <c r="R322" s="55"/>
      <c r="S322" s="55"/>
      <c r="T322" s="55" t="s">
        <v>517</v>
      </c>
      <c r="U322" s="55">
        <v>5</v>
      </c>
      <c r="V322" s="55">
        <v>5</v>
      </c>
      <c r="W322" s="7">
        <f t="shared" si="28"/>
        <v>2.25</v>
      </c>
      <c r="X322" s="55"/>
      <c r="Y322" s="55"/>
      <c r="Z322" s="55" t="s">
        <v>1013</v>
      </c>
      <c r="AA322" s="55">
        <v>0</v>
      </c>
      <c r="AB322" s="7">
        <f t="shared" si="25"/>
        <v>0</v>
      </c>
      <c r="AC322" s="7">
        <f t="shared" si="26"/>
        <v>40.3875</v>
      </c>
    </row>
    <row r="323" ht="112" spans="1:29">
      <c r="A323" s="7">
        <v>321</v>
      </c>
      <c r="B323" s="54">
        <v>2021211266</v>
      </c>
      <c r="C323" s="55" t="s">
        <v>1014</v>
      </c>
      <c r="D323" s="7" t="str">
        <f>VLOOKUP(C323,[1]Sheet1!$C$1:$G$368,5,FALSE)</f>
        <v>交通运输</v>
      </c>
      <c r="E323" s="55" t="s">
        <v>683</v>
      </c>
      <c r="F323" s="55">
        <v>87.14</v>
      </c>
      <c r="G323" s="7">
        <f t="shared" si="27"/>
        <v>39.213</v>
      </c>
      <c r="H323" s="55"/>
      <c r="I323" s="55"/>
      <c r="J323" s="55"/>
      <c r="K323" s="55"/>
      <c r="L323" s="55"/>
      <c r="M323" s="55"/>
      <c r="N323" s="55"/>
      <c r="O323" s="55"/>
      <c r="P323" s="55"/>
      <c r="Q323" s="55"/>
      <c r="R323" s="55"/>
      <c r="S323" s="55"/>
      <c r="T323" s="55"/>
      <c r="U323" s="55"/>
      <c r="V323" s="55"/>
      <c r="W323" s="7">
        <f t="shared" si="28"/>
        <v>0</v>
      </c>
      <c r="X323" s="55"/>
      <c r="Y323" s="55"/>
      <c r="Z323" s="55" t="s">
        <v>1015</v>
      </c>
      <c r="AA323" s="55">
        <v>3</v>
      </c>
      <c r="AB323" s="7">
        <f t="shared" si="25"/>
        <v>0.3</v>
      </c>
      <c r="AC323" s="7">
        <f t="shared" si="26"/>
        <v>39.513</v>
      </c>
    </row>
    <row r="324" ht="409.5" spans="1:29">
      <c r="A324" s="7">
        <v>322</v>
      </c>
      <c r="B324" s="8">
        <v>2021211229</v>
      </c>
      <c r="C324" s="7" t="s">
        <v>1016</v>
      </c>
      <c r="D324" s="7" t="str">
        <f>VLOOKUP(C324,[1]Sheet1!$C$1:$G$368,5,FALSE)</f>
        <v>交通运输</v>
      </c>
      <c r="E324" s="7" t="s">
        <v>388</v>
      </c>
      <c r="F324" s="7">
        <v>84.05</v>
      </c>
      <c r="G324" s="7">
        <f t="shared" si="27"/>
        <v>37.8225</v>
      </c>
      <c r="H324" s="7"/>
      <c r="I324" s="7"/>
      <c r="J324" s="7"/>
      <c r="K324" s="7"/>
      <c r="L324" s="7"/>
      <c r="M324" s="7"/>
      <c r="N324" s="7"/>
      <c r="O324" s="7"/>
      <c r="P324" s="7" t="s">
        <v>1017</v>
      </c>
      <c r="Q324" s="7">
        <v>1.7</v>
      </c>
      <c r="R324" s="7"/>
      <c r="S324" s="7"/>
      <c r="T324" s="7" t="s">
        <v>1018</v>
      </c>
      <c r="U324" s="7">
        <v>5</v>
      </c>
      <c r="V324" s="7">
        <v>6.7</v>
      </c>
      <c r="W324" s="7">
        <f t="shared" si="28"/>
        <v>3.015</v>
      </c>
      <c r="X324" s="7"/>
      <c r="Y324" s="7"/>
      <c r="Z324" s="7"/>
      <c r="AA324" s="7"/>
      <c r="AB324" s="7">
        <f t="shared" si="25"/>
        <v>0</v>
      </c>
      <c r="AC324" s="7">
        <f t="shared" si="26"/>
        <v>40.8375</v>
      </c>
    </row>
    <row r="325" ht="168" spans="1:29">
      <c r="A325" s="7">
        <v>323</v>
      </c>
      <c r="B325" s="8">
        <v>2021211278</v>
      </c>
      <c r="C325" s="7" t="s">
        <v>1019</v>
      </c>
      <c r="D325" s="7" t="str">
        <f>VLOOKUP(C325,[1]Sheet1!$C$1:$G$368,5,FALSE)</f>
        <v>交通运输</v>
      </c>
      <c r="E325" s="7" t="s">
        <v>91</v>
      </c>
      <c r="F325" s="7">
        <v>87.47</v>
      </c>
      <c r="G325" s="7">
        <f t="shared" si="27"/>
        <v>39.3615</v>
      </c>
      <c r="H325" s="7"/>
      <c r="I325" s="7"/>
      <c r="J325" s="7"/>
      <c r="K325" s="7"/>
      <c r="L325" s="7"/>
      <c r="M325" s="7"/>
      <c r="N325" s="7"/>
      <c r="O325" s="7"/>
      <c r="P325" s="7" t="s">
        <v>1020</v>
      </c>
      <c r="Q325" s="7">
        <v>3</v>
      </c>
      <c r="R325" s="7"/>
      <c r="S325" s="7"/>
      <c r="T325" s="7" t="s">
        <v>1021</v>
      </c>
      <c r="U325" s="7">
        <v>7</v>
      </c>
      <c r="V325" s="7">
        <v>10</v>
      </c>
      <c r="W325" s="7">
        <f t="shared" si="28"/>
        <v>4.5</v>
      </c>
      <c r="X325" s="7" t="s">
        <v>1022</v>
      </c>
      <c r="Y325" s="7"/>
      <c r="Z325" s="7" t="s">
        <v>1023</v>
      </c>
      <c r="AA325" s="7">
        <v>2.5</v>
      </c>
      <c r="AB325" s="7">
        <f t="shared" si="25"/>
        <v>0.25</v>
      </c>
      <c r="AC325" s="7">
        <f t="shared" si="26"/>
        <v>44.1115</v>
      </c>
    </row>
    <row r="326" ht="42" spans="1:29">
      <c r="A326" s="7">
        <v>324</v>
      </c>
      <c r="B326" s="8" t="s">
        <v>1024</v>
      </c>
      <c r="C326" s="7" t="s">
        <v>1025</v>
      </c>
      <c r="D326" s="7" t="str">
        <f>VLOOKUP(C326,[1]Sheet1!$C$1:$G$368,5,FALSE)</f>
        <v>交通运输</v>
      </c>
      <c r="E326" s="7" t="s">
        <v>88</v>
      </c>
      <c r="F326" s="7">
        <v>85.19</v>
      </c>
      <c r="G326" s="7">
        <f t="shared" si="27"/>
        <v>38.3355</v>
      </c>
      <c r="H326" s="7"/>
      <c r="I326" s="7"/>
      <c r="J326" s="7"/>
      <c r="K326" s="7"/>
      <c r="L326" s="7"/>
      <c r="M326" s="7"/>
      <c r="N326" s="7"/>
      <c r="O326" s="7"/>
      <c r="P326" s="7"/>
      <c r="Q326" s="7"/>
      <c r="R326" s="7"/>
      <c r="S326" s="7"/>
      <c r="T326" s="7" t="s">
        <v>1010</v>
      </c>
      <c r="U326" s="7">
        <v>7</v>
      </c>
      <c r="V326" s="7">
        <v>7</v>
      </c>
      <c r="W326" s="7">
        <f t="shared" si="28"/>
        <v>3.15</v>
      </c>
      <c r="X326" s="7" t="s">
        <v>123</v>
      </c>
      <c r="Y326" s="7"/>
      <c r="Z326" s="7" t="s">
        <v>1026</v>
      </c>
      <c r="AA326" s="7">
        <v>1</v>
      </c>
      <c r="AB326" s="7">
        <f t="shared" si="25"/>
        <v>0.1</v>
      </c>
      <c r="AC326" s="7">
        <f t="shared" si="26"/>
        <v>41.5855</v>
      </c>
    </row>
    <row r="327" ht="140" spans="1:29">
      <c r="A327" s="7">
        <v>325</v>
      </c>
      <c r="B327" s="8">
        <v>2021211269</v>
      </c>
      <c r="C327" s="7" t="s">
        <v>1027</v>
      </c>
      <c r="D327" s="7" t="str">
        <f>VLOOKUP(C327,[1]Sheet1!$C$1:$G$368,5,FALSE)</f>
        <v>交通运输</v>
      </c>
      <c r="E327" s="7" t="s">
        <v>427</v>
      </c>
      <c r="F327" s="7">
        <v>87.06</v>
      </c>
      <c r="G327" s="7">
        <f t="shared" si="27"/>
        <v>39.177</v>
      </c>
      <c r="H327" s="7"/>
      <c r="I327" s="7"/>
      <c r="J327" s="7"/>
      <c r="K327" s="7"/>
      <c r="L327" s="7"/>
      <c r="M327" s="7"/>
      <c r="N327" s="7"/>
      <c r="O327" s="7"/>
      <c r="P327" s="7" t="s">
        <v>1028</v>
      </c>
      <c r="Q327" s="7">
        <v>1.5</v>
      </c>
      <c r="R327" s="7"/>
      <c r="S327" s="7"/>
      <c r="T327" s="7"/>
      <c r="U327" s="7"/>
      <c r="V327" s="7">
        <v>1.5</v>
      </c>
      <c r="W327" s="7">
        <f t="shared" si="28"/>
        <v>0.675</v>
      </c>
      <c r="X327" s="7"/>
      <c r="Y327" s="7"/>
      <c r="Z327" s="7" t="s">
        <v>1029</v>
      </c>
      <c r="AA327" s="7">
        <v>2</v>
      </c>
      <c r="AB327" s="7">
        <f t="shared" si="25"/>
        <v>0.2</v>
      </c>
      <c r="AC327" s="7">
        <f t="shared" si="26"/>
        <v>40.052</v>
      </c>
    </row>
    <row r="328" ht="350" spans="1:29">
      <c r="A328" s="7">
        <v>326</v>
      </c>
      <c r="B328" s="8">
        <v>2021211247</v>
      </c>
      <c r="C328" s="7" t="s">
        <v>1030</v>
      </c>
      <c r="D328" s="7" t="str">
        <f>VLOOKUP(C328,[1]Sheet1!$C$1:$G$368,5,FALSE)</f>
        <v>交通运输</v>
      </c>
      <c r="E328" s="7" t="s">
        <v>331</v>
      </c>
      <c r="F328" s="7">
        <v>85.53</v>
      </c>
      <c r="G328" s="7">
        <f t="shared" si="27"/>
        <v>38.4885</v>
      </c>
      <c r="H328" s="7"/>
      <c r="I328" s="7"/>
      <c r="J328" s="7"/>
      <c r="K328" s="7"/>
      <c r="L328" s="7"/>
      <c r="M328" s="7"/>
      <c r="N328" s="7"/>
      <c r="O328" s="7"/>
      <c r="P328" s="7" t="s">
        <v>1031</v>
      </c>
      <c r="Q328" s="7">
        <v>32.5</v>
      </c>
      <c r="R328" s="7"/>
      <c r="S328" s="7"/>
      <c r="T328" s="7" t="s">
        <v>1032</v>
      </c>
      <c r="U328" s="7">
        <v>10</v>
      </c>
      <c r="V328" s="7">
        <v>42.5</v>
      </c>
      <c r="W328" s="7">
        <f t="shared" si="28"/>
        <v>19.125</v>
      </c>
      <c r="X328" s="7"/>
      <c r="Y328" s="7"/>
      <c r="Z328" s="7" t="s">
        <v>1033</v>
      </c>
      <c r="AA328" s="7">
        <v>3</v>
      </c>
      <c r="AB328" s="7">
        <f t="shared" si="25"/>
        <v>0.3</v>
      </c>
      <c r="AC328" s="7">
        <f t="shared" si="26"/>
        <v>57.9135</v>
      </c>
    </row>
    <row r="329" spans="1:29">
      <c r="A329" s="7">
        <v>327</v>
      </c>
      <c r="B329" s="8">
        <v>2021211231</v>
      </c>
      <c r="C329" s="7" t="s">
        <v>1034</v>
      </c>
      <c r="D329" s="7" t="str">
        <f>VLOOKUP(C329,[1]Sheet1!$C$1:$G$368,5,FALSE)</f>
        <v>交通运输</v>
      </c>
      <c r="E329" s="7" t="s">
        <v>184</v>
      </c>
      <c r="F329" s="7">
        <v>76.33</v>
      </c>
      <c r="G329" s="7">
        <f t="shared" si="27"/>
        <v>34.3485</v>
      </c>
      <c r="H329" s="7"/>
      <c r="I329" s="7"/>
      <c r="J329" s="7"/>
      <c r="K329" s="7"/>
      <c r="L329" s="7"/>
      <c r="M329" s="7"/>
      <c r="N329" s="7"/>
      <c r="O329" s="7"/>
      <c r="P329" s="7"/>
      <c r="Q329" s="7"/>
      <c r="R329" s="7"/>
      <c r="S329" s="7"/>
      <c r="T329" s="7"/>
      <c r="U329" s="7"/>
      <c r="V329" s="7"/>
      <c r="W329" s="7">
        <f t="shared" si="28"/>
        <v>0</v>
      </c>
      <c r="X329" s="7"/>
      <c r="Y329" s="7"/>
      <c r="Z329" s="7"/>
      <c r="AA329" s="7"/>
      <c r="AB329" s="7">
        <f t="shared" si="25"/>
        <v>0</v>
      </c>
      <c r="AC329" s="7">
        <f t="shared" si="26"/>
        <v>34.3485</v>
      </c>
    </row>
    <row r="330" ht="56" spans="1:29">
      <c r="A330" s="7">
        <v>328</v>
      </c>
      <c r="B330" s="8">
        <v>2021211291</v>
      </c>
      <c r="C330" s="7" t="s">
        <v>1035</v>
      </c>
      <c r="D330" s="7" t="str">
        <f>VLOOKUP(C330,[1]Sheet1!$C$1:$G$368,5,FALSE)</f>
        <v>交通运输</v>
      </c>
      <c r="E330" s="7" t="s">
        <v>344</v>
      </c>
      <c r="F330" s="7">
        <v>89.32</v>
      </c>
      <c r="G330" s="7">
        <f t="shared" si="27"/>
        <v>40.194</v>
      </c>
      <c r="H330" s="7"/>
      <c r="I330" s="7"/>
      <c r="J330" s="7"/>
      <c r="K330" s="7"/>
      <c r="L330" s="7"/>
      <c r="M330" s="7"/>
      <c r="N330" s="7"/>
      <c r="O330" s="7"/>
      <c r="P330" s="7"/>
      <c r="Q330" s="7"/>
      <c r="R330" s="7"/>
      <c r="S330" s="7"/>
      <c r="T330" s="7"/>
      <c r="U330" s="7"/>
      <c r="V330" s="7"/>
      <c r="W330" s="7">
        <f t="shared" si="28"/>
        <v>0</v>
      </c>
      <c r="X330" s="7"/>
      <c r="Y330" s="7"/>
      <c r="Z330" s="7" t="s">
        <v>1036</v>
      </c>
      <c r="AA330" s="7">
        <v>3</v>
      </c>
      <c r="AB330" s="7">
        <f t="shared" si="25"/>
        <v>0.3</v>
      </c>
      <c r="AC330" s="7">
        <f t="shared" si="26"/>
        <v>40.494</v>
      </c>
    </row>
    <row r="331" ht="42" spans="1:29">
      <c r="A331" s="7">
        <v>329</v>
      </c>
      <c r="B331" s="8">
        <v>2021211276</v>
      </c>
      <c r="C331" s="7" t="s">
        <v>1037</v>
      </c>
      <c r="D331" s="7" t="str">
        <f>VLOOKUP(C331,[1]Sheet1!$C$1:$G$368,5,FALSE)</f>
        <v>交通运输</v>
      </c>
      <c r="E331" s="7" t="s">
        <v>141</v>
      </c>
      <c r="F331" s="7">
        <v>89.21</v>
      </c>
      <c r="G331" s="7">
        <f t="shared" si="27"/>
        <v>40.1445</v>
      </c>
      <c r="H331" s="7"/>
      <c r="I331" s="7"/>
      <c r="J331" s="7"/>
      <c r="K331" s="7"/>
      <c r="L331" s="7"/>
      <c r="M331" s="7"/>
      <c r="N331" s="7"/>
      <c r="O331" s="7"/>
      <c r="P331" s="7"/>
      <c r="Q331" s="7"/>
      <c r="R331" s="7"/>
      <c r="S331" s="7"/>
      <c r="T331" s="7"/>
      <c r="U331" s="7"/>
      <c r="V331" s="7"/>
      <c r="W331" s="7">
        <f t="shared" si="28"/>
        <v>0</v>
      </c>
      <c r="X331" s="7" t="s">
        <v>374</v>
      </c>
      <c r="Y331" s="7">
        <v>1</v>
      </c>
      <c r="Z331" s="7"/>
      <c r="AA331" s="7">
        <v>1</v>
      </c>
      <c r="AB331" s="7">
        <f t="shared" si="25"/>
        <v>0.1</v>
      </c>
      <c r="AC331" s="7">
        <f t="shared" si="26"/>
        <v>40.2445</v>
      </c>
    </row>
    <row r="332" ht="42" spans="1:29">
      <c r="A332" s="7">
        <v>330</v>
      </c>
      <c r="B332" s="8">
        <v>2021211262</v>
      </c>
      <c r="C332" s="7" t="s">
        <v>1038</v>
      </c>
      <c r="D332" s="7" t="str">
        <f>VLOOKUP(C332,[1]Sheet1!$C$1:$G$368,5,FALSE)</f>
        <v>交通运输</v>
      </c>
      <c r="E332" s="7" t="s">
        <v>354</v>
      </c>
      <c r="F332" s="7">
        <v>79.71</v>
      </c>
      <c r="G332" s="7">
        <f t="shared" si="27"/>
        <v>35.8695</v>
      </c>
      <c r="H332" s="7"/>
      <c r="I332" s="7"/>
      <c r="J332" s="7"/>
      <c r="K332" s="7"/>
      <c r="L332" s="7"/>
      <c r="M332" s="7"/>
      <c r="N332" s="7"/>
      <c r="O332" s="7"/>
      <c r="P332" s="7"/>
      <c r="Q332" s="7"/>
      <c r="R332" s="7"/>
      <c r="S332" s="7"/>
      <c r="T332" s="7"/>
      <c r="U332" s="7"/>
      <c r="V332" s="7"/>
      <c r="W332" s="7">
        <f t="shared" si="28"/>
        <v>0</v>
      </c>
      <c r="X332" s="7" t="s">
        <v>1039</v>
      </c>
      <c r="Y332" s="7"/>
      <c r="Z332" s="7"/>
      <c r="AA332" s="7">
        <v>2</v>
      </c>
      <c r="AB332" s="7">
        <f t="shared" si="25"/>
        <v>0.2</v>
      </c>
      <c r="AC332" s="7">
        <f t="shared" si="26"/>
        <v>36.0695</v>
      </c>
    </row>
    <row r="333" ht="42" spans="1:29">
      <c r="A333" s="7">
        <v>331</v>
      </c>
      <c r="B333" s="8">
        <v>2021211199</v>
      </c>
      <c r="C333" s="7" t="s">
        <v>1040</v>
      </c>
      <c r="D333" s="7" t="str">
        <f>VLOOKUP(C333,[1]Sheet1!$C$1:$G$368,5,FALSE)</f>
        <v>资源与环境</v>
      </c>
      <c r="E333" s="7" t="s">
        <v>69</v>
      </c>
      <c r="F333" s="7">
        <v>82.61</v>
      </c>
      <c r="G333" s="7">
        <f t="shared" si="27"/>
        <v>37.1745</v>
      </c>
      <c r="H333" s="7"/>
      <c r="I333" s="7"/>
      <c r="J333" s="7"/>
      <c r="K333" s="7"/>
      <c r="L333" s="7" t="s">
        <v>1041</v>
      </c>
      <c r="M333" s="7">
        <v>2</v>
      </c>
      <c r="N333" s="7"/>
      <c r="O333" s="7"/>
      <c r="P333" s="7"/>
      <c r="Q333" s="7"/>
      <c r="R333" s="7"/>
      <c r="S333" s="7"/>
      <c r="T333" s="7" t="s">
        <v>1042</v>
      </c>
      <c r="U333" s="7">
        <v>5</v>
      </c>
      <c r="V333" s="7">
        <v>5</v>
      </c>
      <c r="W333" s="7">
        <f t="shared" si="28"/>
        <v>2.25</v>
      </c>
      <c r="X333" s="7" t="s">
        <v>1043</v>
      </c>
      <c r="Y333" s="7"/>
      <c r="Z333" s="7" t="s">
        <v>1044</v>
      </c>
      <c r="AA333" s="7">
        <v>1</v>
      </c>
      <c r="AB333" s="7">
        <f t="shared" si="25"/>
        <v>0.1</v>
      </c>
      <c r="AC333" s="7">
        <f t="shared" si="26"/>
        <v>39.5245</v>
      </c>
    </row>
    <row r="334" ht="84" spans="1:29">
      <c r="A334" s="7">
        <v>332</v>
      </c>
      <c r="B334" s="8">
        <v>2021211197</v>
      </c>
      <c r="C334" s="7" t="s">
        <v>1045</v>
      </c>
      <c r="D334" s="7" t="str">
        <f>VLOOKUP(C334,[1]Sheet1!$C$1:$G$368,5,FALSE)</f>
        <v>资源与环境</v>
      </c>
      <c r="E334" s="7" t="s">
        <v>331</v>
      </c>
      <c r="F334" s="7">
        <v>85.77</v>
      </c>
      <c r="G334" s="7">
        <f t="shared" si="27"/>
        <v>38.5965</v>
      </c>
      <c r="H334" s="7"/>
      <c r="I334" s="7"/>
      <c r="J334" s="7"/>
      <c r="K334" s="7"/>
      <c r="L334" s="7"/>
      <c r="M334" s="7"/>
      <c r="N334" s="7"/>
      <c r="O334" s="7"/>
      <c r="P334" s="7"/>
      <c r="Q334" s="7"/>
      <c r="R334" s="7"/>
      <c r="S334" s="7"/>
      <c r="T334" s="7" t="s">
        <v>1046</v>
      </c>
      <c r="U334" s="7">
        <v>10</v>
      </c>
      <c r="V334" s="7">
        <v>10</v>
      </c>
      <c r="W334" s="7">
        <f t="shared" si="28"/>
        <v>4.5</v>
      </c>
      <c r="X334" s="7"/>
      <c r="Y334" s="7" t="s">
        <v>1047</v>
      </c>
      <c r="Z334" s="7" t="s">
        <v>1048</v>
      </c>
      <c r="AA334" s="7">
        <v>10</v>
      </c>
      <c r="AB334" s="7">
        <f t="shared" si="25"/>
        <v>1</v>
      </c>
      <c r="AC334" s="7">
        <f t="shared" si="26"/>
        <v>44.0965</v>
      </c>
    </row>
  </sheetData>
  <autoFilter ref="A2:AD334">
    <extLst/>
  </autoFilter>
  <mergeCells count="14">
    <mergeCell ref="H1:U1"/>
    <mergeCell ref="X1:Z1"/>
    <mergeCell ref="A1:A2"/>
    <mergeCell ref="B1:B2"/>
    <mergeCell ref="C1:C2"/>
    <mergeCell ref="D1:D2"/>
    <mergeCell ref="E1:E2"/>
    <mergeCell ref="F1:F2"/>
    <mergeCell ref="G1:G2"/>
    <mergeCell ref="V1:V2"/>
    <mergeCell ref="W1:W2"/>
    <mergeCell ref="AA1:AA2"/>
    <mergeCell ref="AB1:AB2"/>
    <mergeCell ref="AC1:AC2"/>
  </mergeCells>
  <pageMargins left="0.7" right="0.7" top="0.75" bottom="0.75" header="0.3" footer="0.3"/>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GRR</dc:creator>
  <cp:lastModifiedBy>later</cp:lastModifiedBy>
  <dcterms:created xsi:type="dcterms:W3CDTF">2015-06-05T18:19:00Z</dcterms:created>
  <dcterms:modified xsi:type="dcterms:W3CDTF">2022-10-09T01:23:46Z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A8E3276A9437448E8020AA14F74C2900</vt:lpwstr>
  </property>
  <property fmtid="{D5CDD505-2E9C-101B-9397-08002B2CF9AE}" pid="3" name="KSOProductBuildVer">
    <vt:lpwstr>2052-11.1.0.12358</vt:lpwstr>
  </property>
</Properties>
</file>